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6900" windowHeight="4080" activeTab="0"/>
  </bookViews>
  <sheets>
    <sheet name="donnees"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refMode="R1C1"/>
</workbook>
</file>

<file path=xl/sharedStrings.xml><?xml version="1.0" encoding="utf-8"?>
<sst xmlns="http://schemas.openxmlformats.org/spreadsheetml/2006/main" count="97" uniqueCount="76">
  <si>
    <t>nb</t>
  </si>
  <si>
    <t>montant</t>
  </si>
  <si>
    <t>dont group</t>
  </si>
  <si>
    <t>industrial</t>
  </si>
  <si>
    <t>credit</t>
  </si>
  <si>
    <t>income</t>
  </si>
  <si>
    <t>actif total</t>
  </si>
  <si>
    <t>oblig</t>
  </si>
  <si>
    <t>actions</t>
  </si>
  <si>
    <t>hypotheques</t>
  </si>
  <si>
    <t>immobilier</t>
  </si>
  <si>
    <t>autres</t>
  </si>
  <si>
    <t>life insur net saving</t>
  </si>
  <si>
    <t>life insur net saving(2)</t>
  </si>
  <si>
    <t>savings of individuals</t>
  </si>
  <si>
    <t>Gross capital formation</t>
  </si>
  <si>
    <t>national income</t>
  </si>
  <si>
    <t>population</t>
  </si>
  <si>
    <t>actif total/RN</t>
  </si>
  <si>
    <t>actif/hab($)</t>
  </si>
  <si>
    <t>tx  change F/$ a NY</t>
  </si>
  <si>
    <t>net saving/hab</t>
  </si>
  <si>
    <t>rdt oblig cdf US</t>
  </si>
  <si>
    <t>rdts act US</t>
  </si>
  <si>
    <t>rdts assur US</t>
  </si>
  <si>
    <t>montant/h</t>
  </si>
  <si>
    <t>rdt oblig cdf US (source NBER serie 13019) moyenne des donnees mensuelles</t>
  </si>
  <si>
    <t>rdts actions US (earnings) NBER serie 13049</t>
  </si>
  <si>
    <t>rdts assur (source Historical stat of life insurance in the US, 1960)</t>
  </si>
  <si>
    <t>nb de Cies en operation en fin d'annee, domiciliees aux US</t>
  </si>
  <si>
    <t>polices de groupes: souscrites par entreprises pour leurs employes</t>
  </si>
  <si>
    <t>polices "industrial", emises pour petits montants, avec primes payables chq emaine ou mois a agent collecteur de la Cie.</t>
  </si>
  <si>
    <t>polices "credit"  destinees a couvrir risque lors d'achat a credit; duree inferieure a 10ans.</t>
  </si>
  <si>
    <t>"total income of US life insurance Cies, en millions de $, donnees reprises par Pritchett, p 225, dans Ths historical stat of the US 1759 to 1958, NY, institute of life insurane, 1960, p11.</t>
  </si>
  <si>
    <t>obligations incluent les actions jusqu'a 1889 inclu; oblig et actions evaluees a prix de marche; inclue actifs des dptts accidents des Cies d'assur-vie.</t>
  </si>
  <si>
    <t>Net savings of life insurance holders; NBER serie 10036a (1866-1894) et b (1888-1944)</t>
  </si>
  <si>
    <t xml:space="preserve">NBER serie 10041, Mds $; </t>
  </si>
  <si>
    <t>NBER serie 10037, millions $</t>
  </si>
  <si>
    <t>NBER serie 08167, millions $</t>
  </si>
  <si>
    <t>NBER serie 08180; population au 1/7 de l'annee;</t>
  </si>
  <si>
    <t>Annuaire stat 1938</t>
  </si>
  <si>
    <t>X879</t>
  </si>
  <si>
    <t>X882</t>
  </si>
  <si>
    <t>X884</t>
  </si>
  <si>
    <t>X885</t>
  </si>
  <si>
    <t>X886</t>
  </si>
  <si>
    <t>X908</t>
  </si>
  <si>
    <t>X909</t>
  </si>
  <si>
    <t>X910</t>
  </si>
  <si>
    <t>X911</t>
  </si>
  <si>
    <t>X912</t>
  </si>
  <si>
    <t xml:space="preserve"> DATA FOR THIS PERIOD REFER TO COMPANIES REPORTING TO  THE NEW YORK INSURANCE DEPARTMENT; DATA FOR THE PERIOD  1888-1944 REFER TO ALL COMPANIES.</t>
  </si>
  <si>
    <t xml:space="preserve"> SOURCE:  COMPUTED BY NBER FROM A REVISED SERIES FOR NET CAPITAL FORMATION, WORKSHEET FOR TABLE I-17 OF SIMON  KUZNETS 'NATIONAL PRODUCT SINCE 1869" AND A SERIES FOR THE DIFFERENT TYPES OF SAVINGS IN TABLE 39, P. 276 OFNATIONAL </t>
  </si>
  <si>
    <t>SOURCE:  SIMON KUZNETS, NATIONAL PRODUCT SINCE 1869 (NBER),    1946, TABLE I-13, P.50</t>
  </si>
  <si>
    <t>SOURCE:  SIMON KUZNETS, NATIONAL INCOME AND ITS COMPOSITION,  "</t>
  </si>
  <si>
    <t>SOURCE:  FOR 1900-1908 DATA:  WILFORD ISBELL KING'S  WORKSHEET; FOR 1909 DATA: KING, THE NATIONAL INCOME AND ITS PURCHASING POWER (NBER), 1930, P. 47; FOR 1910-1944: BUREAU OF THE CENSUS, STATISTICAL ABSTRACT OF THE UNITED STATES,  1944-1945, P. 8.</t>
  </si>
  <si>
    <t>unites</t>
  </si>
  <si>
    <t>millions de $</t>
  </si>
  <si>
    <t>A FIGURE FOR POLICY LOANS OUTSTANDING IN 1887 WAS  ESTIMATED BY MULTIPLYING THE 1888 FIGURE FROM THIS SEGMENT WITH THE RATIO OF THE 1887 FIGURE FROM THE EARLIER VARIABLE TO THE EARLIER 1888 FIGURE (19.1 BY 18.1/18.3), GIVING A  FIGURE OF 18.9.</t>
  </si>
  <si>
    <t>INCOME AND ITS COMPOSITION, 1919-1938 ; NOTES:  DATA REPRESENT SAVINGS OF INDIVIDUALS REPRESENTS NET CAPITAL FORMATION MINUS CORPORATE, GOVERNMENT, AND ENTREPRENEURIAL SAVINGS.</t>
  </si>
  <si>
    <t xml:space="preserve"> 1919-1938, VOLUME I, P. 322, TABLE 58.</t>
  </si>
  <si>
    <t>et avant 1900: Statistical history serie A7 resident population</t>
  </si>
  <si>
    <t>Mds$</t>
  </si>
  <si>
    <t>(ecart entre 2series en1900 est negligeable)</t>
  </si>
  <si>
    <t>Sauf autre indication, source est The Statistical history of the US, ed. by Ben J. Wattenberg, Basic Books, NY, 1976</t>
  </si>
  <si>
    <t>Les numeros de series s'y referent</t>
  </si>
  <si>
    <t>Dans NBER, disponible : Postal saving deposits, mensuel, 1911-1940 ; et meme chose pour France 1882-1939</t>
  </si>
  <si>
    <t>Selon Statistical history, montant des depots dansPostal saving system (serieX847) est de 30.7M$ en 1912, 133.6 en 1921, 159.9 en 1930, 929.5 en 1938</t>
  </si>
  <si>
    <t>Meme source serie X821, total assets des mutual saving banks est de 1.88Mds$ en 1896, 3.877 en 1912, 5,965 en 1921, 10,164 en 1930 et 11,545 en 1938</t>
  </si>
  <si>
    <t>L'assurance-vie aux USA</t>
  </si>
  <si>
    <t>obligations</t>
  </si>
  <si>
    <t>Détail de l'actif</t>
  </si>
  <si>
    <t>Nombre de Cies en operation en fin d'annee, domiciliees aux US</t>
  </si>
  <si>
    <t>total des montants assures souscrits aux US aupresde Cies US ou étrangères, en fin d'annee; inclue polices ordinaires, de montant superieur a 1000$ et payes par trimestre ou par an, et les 3 autres composant suivant.</t>
  </si>
  <si>
    <t>dont</t>
  </si>
  <si>
    <t>group</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</si>
</sst>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s>
  <fonts count="41">
    <font>
      <sz val="10"/>
      <name val="Arial"/>
      <family val="0"/>
    </font>
    <font>
      <b/>
      <sz val="10"/>
      <name val="Arial"/>
      <family val="0"/>
    </font>
    <font>
      <i/>
      <sz val="10"/>
      <name val="Arial"/>
      <family val="0"/>
    </font>
    <font>
      <b/>
      <i/>
      <sz val="10"/>
      <name val="Arial"/>
      <family val="0"/>
    </font>
    <font>
      <sz val="10"/>
      <name val="Times New Roman"/>
      <family val="1"/>
    </font>
    <font>
      <sz val="8"/>
      <name val="Arial"/>
      <family val="0"/>
    </font>
    <font>
      <sz val="8"/>
      <color indexed="8"/>
      <name val="Arial"/>
      <family val="0"/>
    </font>
    <font>
      <sz val="7.35"/>
      <color indexed="8"/>
      <name val="Arial"/>
      <family val="0"/>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3">
    <xf numFmtId="0" fontId="0" fillId="0" borderId="0" xfId="0" applyAlignment="1">
      <alignment/>
    </xf>
    <xf numFmtId="0" fontId="4" fillId="0" borderId="0" xfId="0" applyFont="1" applyAlignment="1">
      <alignment/>
    </xf>
    <xf numFmtId="0" fontId="4" fillId="0" borderId="0" xfId="0" applyFont="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425"/>
          <c:w val="0.70075"/>
          <c:h val="0.915"/>
        </c:manualLayout>
      </c:layout>
      <c:lineChart>
        <c:grouping val="standard"/>
        <c:varyColors val="0"/>
        <c:ser>
          <c:idx val="0"/>
          <c:order val="0"/>
          <c:tx>
            <c:strRef>
              <c:f>donnees!$Y$60</c:f>
              <c:strCache>
                <c:ptCount val="1"/>
                <c:pt idx="0">
                  <c:v>rdt oblig cdf US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donnees!$A$61:$A$89</c:f>
              <c:numCache/>
            </c:numRef>
          </c:cat>
          <c:val>
            <c:numRef>
              <c:f>donnees!$Y$61:$Y$89</c:f>
              <c:numCache/>
            </c:numRef>
          </c:val>
          <c:smooth val="0"/>
        </c:ser>
        <c:ser>
          <c:idx val="1"/>
          <c:order val="1"/>
          <c:tx>
            <c:strRef>
              <c:f>donnees!$Z$60</c:f>
              <c:strCache>
                <c:ptCount val="1"/>
                <c:pt idx="0">
                  <c:v>rdts act US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donnees!$A$61:$A$89</c:f>
              <c:numCache/>
            </c:numRef>
          </c:cat>
          <c:val>
            <c:numRef>
              <c:f>donnees!$Z$61:$Z$89</c:f>
              <c:numCache/>
            </c:numRef>
          </c:val>
          <c:smooth val="0"/>
        </c:ser>
        <c:ser>
          <c:idx val="2"/>
          <c:order val="2"/>
          <c:tx>
            <c:strRef>
              <c:f>donnees!$AA$60</c:f>
              <c:strCache>
                <c:ptCount val="1"/>
                <c:pt idx="0">
                  <c:v>rdts assur US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donnees!$A$61:$A$89</c:f>
              <c:numCache/>
            </c:numRef>
          </c:cat>
          <c:val>
            <c:numRef>
              <c:f>donnees!$AA$61:$AA$89</c:f>
              <c:numCache/>
            </c:numRef>
          </c:val>
          <c:smooth val="0"/>
        </c:ser>
        <c:marker val="1"/>
        <c:axId val="2944863"/>
        <c:axId val="26503768"/>
      </c:lineChart>
      <c:catAx>
        <c:axId val="294486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6503768"/>
        <c:crosses val="autoZero"/>
        <c:auto val="0"/>
        <c:lblOffset val="100"/>
        <c:tickLblSkip val="3"/>
        <c:noMultiLvlLbl val="0"/>
      </c:catAx>
      <c:valAx>
        <c:axId val="26503768"/>
        <c:scaling>
          <c:orientation val="minMax"/>
        </c:scaling>
        <c:axPos val="l"/>
        <c:delete val="0"/>
        <c:numFmt formatCode="General" sourceLinked="1"/>
        <c:majorTickMark val="cross"/>
        <c:minorTickMark val="none"/>
        <c:tickLblPos val="nextTo"/>
        <c:spPr>
          <a:ln w="3175">
            <a:solidFill>
              <a:srgbClr val="000000"/>
            </a:solidFill>
          </a:ln>
        </c:spPr>
        <c:crossAx val="2944863"/>
        <c:crossesAt val="1"/>
        <c:crossBetween val="midCat"/>
        <c:dispUnits/>
      </c:valAx>
      <c:spPr>
        <a:solidFill>
          <a:srgbClr val="C0C0C0"/>
        </a:solidFill>
        <a:ln w="12700">
          <a:solidFill>
            <a:srgbClr val="808080"/>
          </a:solidFill>
        </a:ln>
      </c:spPr>
    </c:plotArea>
    <c:legend>
      <c:legendPos val="r"/>
      <c:layout>
        <c:manualLayout>
          <c:xMode val="edge"/>
          <c:yMode val="edge"/>
          <c:x val="0.7375"/>
          <c:y val="0.315"/>
          <c:w val="0.2535"/>
          <c:h val="0.2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390525</xdr:colOff>
      <xdr:row>93</xdr:row>
      <xdr:rowOff>76200</xdr:rowOff>
    </xdr:from>
    <xdr:to>
      <xdr:col>33</xdr:col>
      <xdr:colOff>419100</xdr:colOff>
      <xdr:row>107</xdr:row>
      <xdr:rowOff>133350</xdr:rowOff>
    </xdr:to>
    <xdr:graphicFrame>
      <xdr:nvGraphicFramePr>
        <xdr:cNvPr id="1" name="Graphique 2"/>
        <xdr:cNvGraphicFramePr/>
      </xdr:nvGraphicFramePr>
      <xdr:xfrm>
        <a:off x="13173075" y="15135225"/>
        <a:ext cx="4295775" cy="2324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1"/>
  <sheetViews>
    <sheetView tabSelected="1" zoomScalePageLayoutView="0" workbookViewId="0" topLeftCell="A1">
      <selection activeCell="A96" sqref="A96"/>
    </sheetView>
  </sheetViews>
  <sheetFormatPr defaultColWidth="9.140625" defaultRowHeight="12.75"/>
  <cols>
    <col min="1" max="1" width="5.421875" style="1" customWidth="1"/>
    <col min="2" max="3" width="9.140625" style="1" customWidth="1"/>
    <col min="4" max="6" width="5.421875" style="1" customWidth="1"/>
    <col min="7" max="7" width="6.421875" style="1" customWidth="1"/>
    <col min="8" max="13" width="5.57421875" style="1" customWidth="1"/>
    <col min="14" max="14" width="7.00390625" style="1" customWidth="1"/>
    <col min="15" max="16" width="6.7109375" style="1" customWidth="1"/>
    <col min="17" max="16384" width="9.140625" style="1" customWidth="1"/>
  </cols>
  <sheetData>
    <row r="1" ht="12.75">
      <c r="A1" s="1" t="s">
        <v>69</v>
      </c>
    </row>
    <row r="2" spans="4:13" ht="12.75">
      <c r="D2" s="2" t="s">
        <v>74</v>
      </c>
      <c r="E2" s="2"/>
      <c r="F2" s="2"/>
      <c r="I2" s="2" t="s">
        <v>71</v>
      </c>
      <c r="J2" s="2"/>
      <c r="K2" s="2"/>
      <c r="L2" s="2"/>
      <c r="M2" s="2"/>
    </row>
    <row r="3" spans="2:28" ht="12.75">
      <c r="B3" s="1" t="s">
        <v>72</v>
      </c>
      <c r="C3" s="1" t="s">
        <v>1</v>
      </c>
      <c r="D3" s="1" t="s">
        <v>75</v>
      </c>
      <c r="E3" s="1" t="s">
        <v>3</v>
      </c>
      <c r="F3" s="1" t="s">
        <v>4</v>
      </c>
      <c r="G3" s="1" t="s">
        <v>5</v>
      </c>
      <c r="H3" s="1" t="s">
        <v>6</v>
      </c>
      <c r="I3" s="1" t="s">
        <v>70</v>
      </c>
      <c r="J3" s="1" t="s">
        <v>8</v>
      </c>
      <c r="K3" s="1" t="s">
        <v>9</v>
      </c>
      <c r="L3" s="1" t="s">
        <v>10</v>
      </c>
      <c r="M3" s="1" t="s">
        <v>11</v>
      </c>
      <c r="O3" s="1" t="s">
        <v>12</v>
      </c>
      <c r="P3" s="1" t="s">
        <v>13</v>
      </c>
      <c r="Q3" s="1" t="s">
        <v>14</v>
      </c>
      <c r="R3" s="1" t="s">
        <v>15</v>
      </c>
      <c r="S3" s="1" t="s">
        <v>16</v>
      </c>
      <c r="T3" s="1" t="s">
        <v>17</v>
      </c>
      <c r="U3" s="1" t="s">
        <v>18</v>
      </c>
      <c r="V3" s="1" t="s">
        <v>19</v>
      </c>
      <c r="W3" s="1" t="s">
        <v>20</v>
      </c>
      <c r="X3" s="1" t="s">
        <v>21</v>
      </c>
      <c r="Y3" s="1" t="s">
        <v>22</v>
      </c>
      <c r="Z3" s="1" t="s">
        <v>23</v>
      </c>
      <c r="AA3" s="1" t="s">
        <v>24</v>
      </c>
      <c r="AB3" s="1" t="s">
        <v>25</v>
      </c>
    </row>
    <row r="4" spans="1:28" ht="12.75">
      <c r="A4" s="1">
        <v>1854</v>
      </c>
      <c r="B4" s="1">
        <v>43</v>
      </c>
      <c r="C4" s="1">
        <v>94</v>
      </c>
      <c r="G4" s="1">
        <v>3.2</v>
      </c>
      <c r="H4" s="1">
        <v>11.4</v>
      </c>
      <c r="T4" s="1">
        <v>26561</v>
      </c>
      <c r="V4" s="1">
        <f aca="true" t="shared" si="0" ref="V4:V19">H4/T4*1000</f>
        <v>0.42920070780467606</v>
      </c>
      <c r="Y4"/>
      <c r="Z4"/>
      <c r="AA4"/>
      <c r="AB4" s="1">
        <f>C4*1000/T4</f>
        <v>3.53902338014382</v>
      </c>
    </row>
    <row r="5" spans="1:28" ht="12.75">
      <c r="A5" s="1">
        <v>1855</v>
      </c>
      <c r="B5" s="1">
        <v>43</v>
      </c>
      <c r="C5" s="1">
        <v>106</v>
      </c>
      <c r="G5" s="1">
        <v>3.5</v>
      </c>
      <c r="H5" s="1">
        <v>12.7</v>
      </c>
      <c r="T5" s="1">
        <v>27386</v>
      </c>
      <c r="V5" s="1">
        <f t="shared" si="0"/>
        <v>0.4637405973855254</v>
      </c>
      <c r="Y5"/>
      <c r="Z5"/>
      <c r="AA5"/>
      <c r="AB5" s="1">
        <f aca="true" t="shared" si="1" ref="AB5:AB20">C5*1000/T5</f>
        <v>3.8705908128240707</v>
      </c>
    </row>
    <row r="6" spans="1:28" ht="12.75">
      <c r="A6" s="1">
        <v>1856</v>
      </c>
      <c r="B6" s="1">
        <v>38</v>
      </c>
      <c r="C6" s="1">
        <v>106.5</v>
      </c>
      <c r="G6" s="1">
        <v>3.8</v>
      </c>
      <c r="H6" s="1">
        <v>15</v>
      </c>
      <c r="T6" s="1">
        <v>28212</v>
      </c>
      <c r="V6" s="1">
        <f t="shared" si="0"/>
        <v>0.5316886431305827</v>
      </c>
      <c r="Y6"/>
      <c r="Z6"/>
      <c r="AA6"/>
      <c r="AB6" s="1">
        <f t="shared" si="1"/>
        <v>3.774989366227137</v>
      </c>
    </row>
    <row r="7" spans="1:28" ht="12.75">
      <c r="A7" s="1">
        <v>1857</v>
      </c>
      <c r="B7" s="1">
        <v>37</v>
      </c>
      <c r="C7" s="1">
        <v>120.6</v>
      </c>
      <c r="G7" s="1">
        <v>4</v>
      </c>
      <c r="H7" s="1">
        <v>14</v>
      </c>
      <c r="T7" s="1">
        <v>29037</v>
      </c>
      <c r="V7" s="1">
        <f t="shared" si="0"/>
        <v>0.48214347212177566</v>
      </c>
      <c r="Y7"/>
      <c r="Z7"/>
      <c r="AA7"/>
      <c r="AB7" s="1">
        <f t="shared" si="1"/>
        <v>4.153321624134724</v>
      </c>
    </row>
    <row r="8" spans="1:28" ht="12.75">
      <c r="A8" s="1">
        <v>1858</v>
      </c>
      <c r="B8" s="1">
        <v>36</v>
      </c>
      <c r="C8" s="1">
        <v>130.5</v>
      </c>
      <c r="G8" s="1">
        <v>4.5</v>
      </c>
      <c r="H8" s="1">
        <v>15.9</v>
      </c>
      <c r="T8" s="1">
        <v>29862</v>
      </c>
      <c r="V8" s="1">
        <f t="shared" si="0"/>
        <v>0.5324492666264818</v>
      </c>
      <c r="Y8"/>
      <c r="Z8"/>
      <c r="AA8"/>
      <c r="AB8" s="1">
        <f t="shared" si="1"/>
        <v>4.370102471368294</v>
      </c>
    </row>
    <row r="9" spans="1:28" ht="12.75">
      <c r="A9" s="1">
        <v>1859</v>
      </c>
      <c r="B9" s="1">
        <v>38</v>
      </c>
      <c r="C9" s="1">
        <v>151.7</v>
      </c>
      <c r="G9">
        <v>5.2</v>
      </c>
      <c r="H9" s="1">
        <v>20.5</v>
      </c>
      <c r="T9" s="1">
        <v>30687</v>
      </c>
      <c r="V9" s="1">
        <f t="shared" si="0"/>
        <v>0.6680353244044709</v>
      </c>
      <c r="Y9"/>
      <c r="Z9"/>
      <c r="AA9"/>
      <c r="AB9" s="1">
        <f t="shared" si="1"/>
        <v>4.943461400593085</v>
      </c>
    </row>
    <row r="10" spans="1:28" ht="12.75">
      <c r="A10" s="1">
        <v>1860</v>
      </c>
      <c r="B10" s="1">
        <v>43</v>
      </c>
      <c r="C10" s="1">
        <v>173.3</v>
      </c>
      <c r="G10" s="1">
        <v>6</v>
      </c>
      <c r="H10" s="1">
        <v>24.1</v>
      </c>
      <c r="T10" s="1">
        <v>31513</v>
      </c>
      <c r="V10" s="1">
        <f t="shared" si="0"/>
        <v>0.7647637482943548</v>
      </c>
      <c r="Y10"/>
      <c r="Z10"/>
      <c r="AA10"/>
      <c r="AB10" s="1">
        <f t="shared" si="1"/>
        <v>5.499317741884302</v>
      </c>
    </row>
    <row r="11" spans="1:28" ht="12.75">
      <c r="A11" s="1">
        <v>1861</v>
      </c>
      <c r="B11" s="1">
        <v>44</v>
      </c>
      <c r="C11" s="1">
        <v>173.3</v>
      </c>
      <c r="G11" s="1">
        <v>6.3</v>
      </c>
      <c r="H11" s="1">
        <v>26.7</v>
      </c>
      <c r="T11" s="1">
        <v>32351</v>
      </c>
      <c r="V11" s="1">
        <f t="shared" si="0"/>
        <v>0.8253222466075236</v>
      </c>
      <c r="Y11"/>
      <c r="Z11"/>
      <c r="AA11"/>
      <c r="AB11" s="1">
        <f t="shared" si="1"/>
        <v>5.356866866557448</v>
      </c>
    </row>
    <row r="12" spans="1:28" ht="12.75">
      <c r="A12" s="1">
        <v>1862</v>
      </c>
      <c r="B12" s="1">
        <v>48</v>
      </c>
      <c r="C12" s="1">
        <v>191.8</v>
      </c>
      <c r="G12" s="1">
        <v>7.4</v>
      </c>
      <c r="H12" s="1">
        <v>30.1</v>
      </c>
      <c r="T12" s="1">
        <v>33188</v>
      </c>
      <c r="V12" s="1">
        <f t="shared" si="0"/>
        <v>0.9069543208388575</v>
      </c>
      <c r="Y12"/>
      <c r="Z12"/>
      <c r="AA12"/>
      <c r="AB12" s="1">
        <f t="shared" si="1"/>
        <v>5.779197300228998</v>
      </c>
    </row>
    <row r="13" spans="1:28" ht="12.75">
      <c r="A13" s="1">
        <v>1863</v>
      </c>
      <c r="B13" s="1">
        <v>50</v>
      </c>
      <c r="C13" s="1">
        <v>276.1</v>
      </c>
      <c r="G13" s="1">
        <v>10.6</v>
      </c>
      <c r="H13" s="1">
        <v>37.8</v>
      </c>
      <c r="T13" s="1">
        <v>34026</v>
      </c>
      <c r="V13" s="1">
        <f t="shared" si="0"/>
        <v>1.1109151825074943</v>
      </c>
      <c r="Y13"/>
      <c r="Z13"/>
      <c r="AA13"/>
      <c r="AB13" s="1">
        <f t="shared" si="1"/>
        <v>8.114383118791512</v>
      </c>
    </row>
    <row r="14" spans="1:28" ht="12.75">
      <c r="A14" s="1">
        <v>1864</v>
      </c>
      <c r="B14" s="1">
        <v>53</v>
      </c>
      <c r="C14" s="1">
        <v>404.3</v>
      </c>
      <c r="G14" s="1">
        <v>16.1</v>
      </c>
      <c r="H14" s="1">
        <v>49</v>
      </c>
      <c r="T14" s="1">
        <v>34863</v>
      </c>
      <c r="V14" s="1">
        <f t="shared" si="0"/>
        <v>1.405501534578206</v>
      </c>
      <c r="Y14"/>
      <c r="Z14"/>
      <c r="AA14"/>
      <c r="AB14" s="1">
        <f t="shared" si="1"/>
        <v>11.596821845509567</v>
      </c>
    </row>
    <row r="15" spans="1:28" ht="12.75">
      <c r="A15" s="1">
        <v>1865</v>
      </c>
      <c r="B15" s="1">
        <v>61</v>
      </c>
      <c r="C15" s="1">
        <v>589.9</v>
      </c>
      <c r="G15" s="1">
        <v>24.9</v>
      </c>
      <c r="H15" s="1">
        <v>64.2</v>
      </c>
      <c r="I15" s="1">
        <v>22.4</v>
      </c>
      <c r="K15" s="1">
        <v>16.5</v>
      </c>
      <c r="L15" s="1">
        <v>1.7</v>
      </c>
      <c r="M15" s="1">
        <f>H15-SUM(I15:L15)</f>
        <v>23.6</v>
      </c>
      <c r="T15" s="1">
        <v>35701</v>
      </c>
      <c r="V15" s="1">
        <f t="shared" si="0"/>
        <v>1.7982689560516512</v>
      </c>
      <c r="Y15"/>
      <c r="Z15"/>
      <c r="AA15"/>
      <c r="AB15" s="1">
        <f t="shared" si="1"/>
        <v>16.523346684966807</v>
      </c>
    </row>
    <row r="16" spans="1:28" ht="12.75">
      <c r="A16" s="1">
        <v>1866</v>
      </c>
      <c r="B16" s="1">
        <v>79</v>
      </c>
      <c r="C16" s="1">
        <v>874.2</v>
      </c>
      <c r="G16" s="1">
        <v>40.4</v>
      </c>
      <c r="H16" s="1">
        <v>91.6</v>
      </c>
      <c r="I16" s="1">
        <v>28.3</v>
      </c>
      <c r="K16" s="1">
        <v>23.7</v>
      </c>
      <c r="L16" s="1">
        <v>2.3</v>
      </c>
      <c r="M16" s="1">
        <f aca="true" t="shared" si="2" ref="M16:M31">H16-SUM(I16:L16)</f>
        <v>37.3</v>
      </c>
      <c r="O16" s="1">
        <v>15.9</v>
      </c>
      <c r="T16" s="1">
        <v>36538</v>
      </c>
      <c r="V16" s="1">
        <f t="shared" si="0"/>
        <v>2.506979035524659</v>
      </c>
      <c r="Y16"/>
      <c r="Z16"/>
      <c r="AA16"/>
      <c r="AB16" s="1">
        <f t="shared" si="1"/>
        <v>23.92577590453774</v>
      </c>
    </row>
    <row r="17" spans="1:28" ht="12.75">
      <c r="A17" s="1">
        <v>1867</v>
      </c>
      <c r="B17" s="1">
        <v>100</v>
      </c>
      <c r="C17" s="1">
        <v>1168</v>
      </c>
      <c r="G17" s="1">
        <v>56.5</v>
      </c>
      <c r="H17" s="1">
        <v>125.6</v>
      </c>
      <c r="I17" s="1">
        <v>33.2</v>
      </c>
      <c r="K17" s="1">
        <v>37</v>
      </c>
      <c r="L17" s="1">
        <v>3.6</v>
      </c>
      <c r="M17" s="1">
        <f t="shared" si="2"/>
        <v>51.8</v>
      </c>
      <c r="O17" s="1">
        <v>21.8</v>
      </c>
      <c r="T17" s="1">
        <v>37376</v>
      </c>
      <c r="V17" s="1">
        <f t="shared" si="0"/>
        <v>3.3604452054794516</v>
      </c>
      <c r="Y17"/>
      <c r="Z17"/>
      <c r="AA17"/>
      <c r="AB17" s="1">
        <f t="shared" si="1"/>
        <v>31.25</v>
      </c>
    </row>
    <row r="18" spans="1:28" ht="12.75">
      <c r="A18" s="1">
        <v>1868</v>
      </c>
      <c r="B18" s="1">
        <v>113</v>
      </c>
      <c r="C18" s="1">
        <v>1534.6</v>
      </c>
      <c r="G18" s="1">
        <v>77.4</v>
      </c>
      <c r="H18" s="1">
        <v>176.8</v>
      </c>
      <c r="I18" s="1">
        <v>40.9</v>
      </c>
      <c r="K18" s="1">
        <v>58</v>
      </c>
      <c r="L18" s="1">
        <v>4.8</v>
      </c>
      <c r="M18" s="1">
        <f t="shared" si="2"/>
        <v>73.10000000000001</v>
      </c>
      <c r="O18" s="1">
        <v>25.5</v>
      </c>
      <c r="T18" s="1">
        <v>38213</v>
      </c>
      <c r="V18" s="1">
        <f t="shared" si="0"/>
        <v>4.626697720670976</v>
      </c>
      <c r="Y18"/>
      <c r="Z18"/>
      <c r="AA18"/>
      <c r="AB18" s="1">
        <f t="shared" si="1"/>
        <v>40.15910815690995</v>
      </c>
    </row>
    <row r="19" spans="1:28" ht="12.75">
      <c r="A19" s="1">
        <v>1869</v>
      </c>
      <c r="B19" s="1">
        <v>127</v>
      </c>
      <c r="C19" s="1">
        <v>1824.8</v>
      </c>
      <c r="G19" s="1">
        <v>98.5</v>
      </c>
      <c r="H19" s="1">
        <v>229.1</v>
      </c>
      <c r="I19" s="1">
        <v>45.1</v>
      </c>
      <c r="K19" s="1">
        <v>83.6</v>
      </c>
      <c r="L19" s="1">
        <v>7</v>
      </c>
      <c r="M19" s="1">
        <f t="shared" si="2"/>
        <v>93.4</v>
      </c>
      <c r="O19" s="1">
        <v>32.4</v>
      </c>
      <c r="T19" s="1">
        <v>39051</v>
      </c>
      <c r="V19" s="1">
        <f t="shared" si="0"/>
        <v>5.866687152697755</v>
      </c>
      <c r="Y19"/>
      <c r="Z19"/>
      <c r="AA19"/>
      <c r="AB19" s="1">
        <f t="shared" si="1"/>
        <v>46.72863691070651</v>
      </c>
    </row>
    <row r="20" spans="1:28" ht="12.75">
      <c r="A20" s="1">
        <v>1870</v>
      </c>
      <c r="B20" s="1">
        <v>129</v>
      </c>
      <c r="C20" s="1">
        <v>2006.1</v>
      </c>
      <c r="G20" s="1">
        <v>105</v>
      </c>
      <c r="H20" s="1">
        <v>269.5</v>
      </c>
      <c r="I20" s="1">
        <v>48.1</v>
      </c>
      <c r="K20" s="1">
        <v>108</v>
      </c>
      <c r="L20" s="1">
        <v>9</v>
      </c>
      <c r="M20" s="1">
        <f t="shared" si="2"/>
        <v>104.4</v>
      </c>
      <c r="O20" s="1">
        <v>36.1</v>
      </c>
      <c r="T20" s="1">
        <v>39905</v>
      </c>
      <c r="V20" s="1">
        <f aca="true" t="shared" si="3" ref="V20:V35">H20/T20*1000</f>
        <v>6.753539656684627</v>
      </c>
      <c r="Y20"/>
      <c r="Z20"/>
      <c r="AA20"/>
      <c r="AB20" s="1">
        <f t="shared" si="1"/>
        <v>50.27189575241198</v>
      </c>
    </row>
    <row r="21" spans="1:28" ht="12.75">
      <c r="A21" s="1">
        <v>1871</v>
      </c>
      <c r="B21" s="1">
        <v>123</v>
      </c>
      <c r="C21" s="1">
        <v>2083</v>
      </c>
      <c r="G21" s="1">
        <v>113.5</v>
      </c>
      <c r="H21" s="1">
        <v>302.6</v>
      </c>
      <c r="I21" s="1">
        <v>52.4</v>
      </c>
      <c r="K21" s="1">
        <v>134.9</v>
      </c>
      <c r="L21" s="1">
        <v>10.8</v>
      </c>
      <c r="M21" s="1">
        <f t="shared" si="2"/>
        <v>104.5</v>
      </c>
      <c r="O21" s="1">
        <v>36.5</v>
      </c>
      <c r="T21" s="1">
        <v>40938</v>
      </c>
      <c r="V21" s="1">
        <f t="shared" si="3"/>
        <v>7.391665445307539</v>
      </c>
      <c r="Y21"/>
      <c r="Z21"/>
      <c r="AA21"/>
      <c r="AB21" s="1">
        <f aca="true" t="shared" si="4" ref="AB21:AB36">C21*1000/T21</f>
        <v>50.881821290732326</v>
      </c>
    </row>
    <row r="22" spans="1:28" ht="12.75">
      <c r="A22" s="1">
        <v>1872</v>
      </c>
      <c r="B22" s="1">
        <v>108</v>
      </c>
      <c r="C22" s="1">
        <v>2079.2</v>
      </c>
      <c r="G22" s="1">
        <v>117.3</v>
      </c>
      <c r="H22" s="1">
        <v>335.2</v>
      </c>
      <c r="I22" s="1">
        <v>54.7</v>
      </c>
      <c r="K22" s="1">
        <v>164.3</v>
      </c>
      <c r="L22" s="1">
        <v>12.5</v>
      </c>
      <c r="M22" s="1">
        <f t="shared" si="2"/>
        <v>103.69999999999999</v>
      </c>
      <c r="O22" s="1">
        <v>37.7</v>
      </c>
      <c r="T22" s="1">
        <v>41972</v>
      </c>
      <c r="V22" s="1">
        <f t="shared" si="3"/>
        <v>7.986276565329266</v>
      </c>
      <c r="Y22"/>
      <c r="Z22"/>
      <c r="AA22"/>
      <c r="AB22" s="1">
        <f t="shared" si="4"/>
        <v>49.53778709615934</v>
      </c>
    </row>
    <row r="23" spans="1:28" ht="12.75">
      <c r="A23" s="1">
        <v>1873</v>
      </c>
      <c r="B23" s="1">
        <v>96</v>
      </c>
      <c r="C23" s="1">
        <v>2040.8</v>
      </c>
      <c r="G23" s="1">
        <v>118.4</v>
      </c>
      <c r="H23" s="1">
        <v>360.1</v>
      </c>
      <c r="I23" s="1">
        <v>56.6</v>
      </c>
      <c r="K23" s="1">
        <v>189.8</v>
      </c>
      <c r="L23" s="1">
        <v>15</v>
      </c>
      <c r="M23" s="1">
        <f t="shared" si="2"/>
        <v>98.70000000000005</v>
      </c>
      <c r="O23" s="1">
        <v>38.1</v>
      </c>
      <c r="T23" s="1">
        <v>43006</v>
      </c>
      <c r="V23" s="1">
        <f t="shared" si="3"/>
        <v>8.37325024415198</v>
      </c>
      <c r="Y23"/>
      <c r="Z23"/>
      <c r="AA23"/>
      <c r="AB23" s="1">
        <f t="shared" si="4"/>
        <v>47.4538436497233</v>
      </c>
    </row>
    <row r="24" spans="1:28" ht="12.75">
      <c r="A24" s="1">
        <v>1874</v>
      </c>
      <c r="B24" s="1">
        <v>96</v>
      </c>
      <c r="C24" s="1">
        <v>1947.6</v>
      </c>
      <c r="G24" s="1">
        <v>115.7</v>
      </c>
      <c r="H24" s="1">
        <v>387.3</v>
      </c>
      <c r="I24" s="1">
        <v>65.4</v>
      </c>
      <c r="K24" s="1">
        <v>210.1</v>
      </c>
      <c r="L24" s="1">
        <v>18.3</v>
      </c>
      <c r="M24" s="1">
        <f t="shared" si="2"/>
        <v>93.5</v>
      </c>
      <c r="O24" s="1">
        <v>37.4</v>
      </c>
      <c r="T24" s="1">
        <v>44040</v>
      </c>
      <c r="V24" s="1">
        <f t="shared" si="3"/>
        <v>8.794277929155314</v>
      </c>
      <c r="Y24"/>
      <c r="Z24"/>
      <c r="AA24"/>
      <c r="AB24" s="1">
        <f t="shared" si="4"/>
        <v>44.223433242506815</v>
      </c>
    </row>
    <row r="25" spans="1:28" ht="12.75">
      <c r="A25" s="1">
        <v>1875</v>
      </c>
      <c r="B25" s="1">
        <v>86</v>
      </c>
      <c r="C25" s="1">
        <v>1873.9</v>
      </c>
      <c r="G25" s="1">
        <v>108.6</v>
      </c>
      <c r="H25" s="1">
        <v>403.1</v>
      </c>
      <c r="I25" s="1">
        <v>73.9</v>
      </c>
      <c r="K25" s="1">
        <v>219.7</v>
      </c>
      <c r="L25" s="1">
        <v>22.6</v>
      </c>
      <c r="M25" s="1">
        <f t="shared" si="2"/>
        <v>86.89999999999998</v>
      </c>
      <c r="O25" s="1">
        <v>36.4</v>
      </c>
      <c r="T25" s="1">
        <v>45073</v>
      </c>
      <c r="V25" s="1">
        <f t="shared" si="3"/>
        <v>8.943269806757927</v>
      </c>
      <c r="Y25"/>
      <c r="Z25"/>
      <c r="AA25"/>
      <c r="AB25" s="1">
        <f t="shared" si="4"/>
        <v>41.57477869234353</v>
      </c>
    </row>
    <row r="26" spans="1:28" ht="12.75">
      <c r="A26" s="1">
        <v>1876</v>
      </c>
      <c r="B26" s="1">
        <v>76</v>
      </c>
      <c r="C26" s="1">
        <v>1690.6</v>
      </c>
      <c r="G26" s="1">
        <v>96.4</v>
      </c>
      <c r="H26" s="1">
        <v>407.4</v>
      </c>
      <c r="I26" s="1">
        <v>85.7</v>
      </c>
      <c r="K26" s="1">
        <v>217.9</v>
      </c>
      <c r="L26" s="1">
        <v>29.2</v>
      </c>
      <c r="M26" s="1">
        <f t="shared" si="2"/>
        <v>74.59999999999997</v>
      </c>
      <c r="O26" s="1">
        <v>27.8</v>
      </c>
      <c r="T26" s="1">
        <v>46107</v>
      </c>
      <c r="V26" s="1">
        <f t="shared" si="3"/>
        <v>8.835968508035657</v>
      </c>
      <c r="Y26"/>
      <c r="Z26"/>
      <c r="AA26"/>
      <c r="AB26" s="1">
        <f t="shared" si="4"/>
        <v>36.66688355347344</v>
      </c>
    </row>
    <row r="27" spans="1:28" ht="12.75">
      <c r="A27" s="1">
        <v>1877</v>
      </c>
      <c r="B27" s="1">
        <v>69</v>
      </c>
      <c r="C27" s="1">
        <v>1512.1</v>
      </c>
      <c r="G27" s="1">
        <v>86.2</v>
      </c>
      <c r="H27" s="1">
        <v>396.4</v>
      </c>
      <c r="I27" s="1">
        <v>100.8</v>
      </c>
      <c r="K27" s="1">
        <v>201.1</v>
      </c>
      <c r="L27" s="1">
        <v>31.6</v>
      </c>
      <c r="M27" s="1">
        <f t="shared" si="2"/>
        <v>62.89999999999998</v>
      </c>
      <c r="O27" s="1">
        <v>20.6</v>
      </c>
      <c r="T27" s="1">
        <v>47141</v>
      </c>
      <c r="V27" s="1">
        <f t="shared" si="3"/>
        <v>8.408816104876859</v>
      </c>
      <c r="Y27"/>
      <c r="Z27"/>
      <c r="AA27"/>
      <c r="AB27" s="1">
        <f t="shared" si="4"/>
        <v>32.07611208926412</v>
      </c>
    </row>
    <row r="28" spans="1:28" ht="12.75">
      <c r="A28" s="1">
        <v>1878</v>
      </c>
      <c r="B28" s="1">
        <v>65</v>
      </c>
      <c r="C28" s="1">
        <v>1519.7</v>
      </c>
      <c r="G28" s="1">
        <v>80.5</v>
      </c>
      <c r="H28" s="1">
        <v>404.1</v>
      </c>
      <c r="I28" s="1">
        <v>112.8</v>
      </c>
      <c r="K28" s="1">
        <v>189.1</v>
      </c>
      <c r="L28" s="1">
        <v>42.8</v>
      </c>
      <c r="M28" s="1">
        <f t="shared" si="2"/>
        <v>59.400000000000034</v>
      </c>
      <c r="O28" s="1">
        <v>12.8</v>
      </c>
      <c r="T28" s="1">
        <v>48174</v>
      </c>
      <c r="V28" s="1">
        <f t="shared" si="3"/>
        <v>8.388342259310003</v>
      </c>
      <c r="Y28"/>
      <c r="Z28"/>
      <c r="AA28"/>
      <c r="AB28" s="1">
        <f t="shared" si="4"/>
        <v>31.54606219122348</v>
      </c>
    </row>
    <row r="29" spans="1:28" ht="12.75">
      <c r="A29" s="1">
        <v>1879</v>
      </c>
      <c r="B29" s="1">
        <v>61</v>
      </c>
      <c r="C29" s="1">
        <v>1474.9</v>
      </c>
      <c r="G29" s="1">
        <v>77.8</v>
      </c>
      <c r="H29" s="1">
        <v>401.7</v>
      </c>
      <c r="I29" s="1">
        <v>116.2</v>
      </c>
      <c r="K29" s="1">
        <v>173.8</v>
      </c>
      <c r="L29" s="1">
        <v>49.2</v>
      </c>
      <c r="M29" s="1">
        <f t="shared" si="2"/>
        <v>62.5</v>
      </c>
      <c r="O29" s="1">
        <v>16.2</v>
      </c>
      <c r="T29" s="1">
        <v>49208</v>
      </c>
      <c r="V29" s="1">
        <f t="shared" si="3"/>
        <v>8.163306779385467</v>
      </c>
      <c r="Y29"/>
      <c r="Z29"/>
      <c r="AA29"/>
      <c r="AB29" s="1">
        <f t="shared" si="4"/>
        <v>29.97276865550317</v>
      </c>
    </row>
    <row r="30" spans="1:28" ht="12.75">
      <c r="A30" s="1">
        <v>1880</v>
      </c>
      <c r="B30" s="1">
        <v>59</v>
      </c>
      <c r="C30" s="1">
        <v>1522.7</v>
      </c>
      <c r="E30" s="1">
        <v>20.5</v>
      </c>
      <c r="G30" s="1">
        <v>77.7</v>
      </c>
      <c r="H30" s="1">
        <v>418.1</v>
      </c>
      <c r="I30" s="1">
        <v>124.8</v>
      </c>
      <c r="K30" s="1">
        <v>164.8</v>
      </c>
      <c r="L30" s="1">
        <v>51.6</v>
      </c>
      <c r="M30" s="1">
        <f t="shared" si="2"/>
        <v>76.89999999999998</v>
      </c>
      <c r="O30" s="1">
        <v>13.8</v>
      </c>
      <c r="T30" s="1">
        <v>50262</v>
      </c>
      <c r="V30" s="1">
        <f t="shared" si="3"/>
        <v>8.31841152361625</v>
      </c>
      <c r="Y30"/>
      <c r="Z30"/>
      <c r="AA30"/>
      <c r="AB30" s="1">
        <f t="shared" si="4"/>
        <v>30.29525287493534</v>
      </c>
    </row>
    <row r="31" spans="1:28" ht="12.75">
      <c r="A31" s="1">
        <v>1881</v>
      </c>
      <c r="B31" s="1">
        <v>58</v>
      </c>
      <c r="C31" s="1">
        <v>1606.5</v>
      </c>
      <c r="G31" s="1">
        <v>80.2</v>
      </c>
      <c r="H31" s="1">
        <v>429.6</v>
      </c>
      <c r="I31" s="1">
        <v>129.2</v>
      </c>
      <c r="K31" s="1">
        <v>160.2</v>
      </c>
      <c r="L31" s="1">
        <v>51.1</v>
      </c>
      <c r="M31" s="1">
        <f t="shared" si="2"/>
        <v>89.10000000000002</v>
      </c>
      <c r="O31" s="1">
        <v>17.3</v>
      </c>
      <c r="T31" s="1">
        <v>51542</v>
      </c>
      <c r="V31" s="1">
        <f t="shared" si="3"/>
        <v>8.334950137751736</v>
      </c>
      <c r="Y31"/>
      <c r="Z31"/>
      <c r="AA31"/>
      <c r="AB31" s="1">
        <f t="shared" si="4"/>
        <v>31.168755577975244</v>
      </c>
    </row>
    <row r="32" spans="1:28" ht="12.75">
      <c r="A32" s="1">
        <v>1882</v>
      </c>
      <c r="B32" s="1">
        <v>55</v>
      </c>
      <c r="C32" s="1">
        <v>1720.8</v>
      </c>
      <c r="G32" s="1">
        <v>85.7</v>
      </c>
      <c r="H32" s="1">
        <v>450</v>
      </c>
      <c r="I32" s="1">
        <v>124</v>
      </c>
      <c r="K32" s="1">
        <v>172.7</v>
      </c>
      <c r="L32" s="1">
        <v>51.4</v>
      </c>
      <c r="M32" s="1">
        <f aca="true" t="shared" si="5" ref="M32:M47">H32-SUM(I32:L32)</f>
        <v>101.90000000000003</v>
      </c>
      <c r="O32" s="1">
        <v>20.7</v>
      </c>
      <c r="T32" s="1">
        <v>52821</v>
      </c>
      <c r="V32" s="1">
        <f t="shared" si="3"/>
        <v>8.519338899301415</v>
      </c>
      <c r="Y32"/>
      <c r="Z32"/>
      <c r="AA32"/>
      <c r="AB32" s="1">
        <f t="shared" si="4"/>
        <v>32.57795195092861</v>
      </c>
    </row>
    <row r="33" spans="1:28" ht="12.75">
      <c r="A33" s="1">
        <v>1883</v>
      </c>
      <c r="B33" s="1">
        <v>56</v>
      </c>
      <c r="C33" s="1">
        <v>1872.1</v>
      </c>
      <c r="G33" s="1">
        <v>93.4</v>
      </c>
      <c r="H33" s="1">
        <v>472.4</v>
      </c>
      <c r="I33" s="1">
        <v>137.6</v>
      </c>
      <c r="K33" s="1">
        <v>187.6</v>
      </c>
      <c r="L33" s="1">
        <v>51.7</v>
      </c>
      <c r="M33" s="1">
        <f t="shared" si="5"/>
        <v>95.5</v>
      </c>
      <c r="O33" s="1">
        <v>21.7</v>
      </c>
      <c r="T33" s="1">
        <v>54100</v>
      </c>
      <c r="V33" s="1">
        <f t="shared" si="3"/>
        <v>8.731977818853974</v>
      </c>
      <c r="Y33"/>
      <c r="Z33"/>
      <c r="AA33"/>
      <c r="AB33" s="1">
        <f t="shared" si="4"/>
        <v>34.60443622920518</v>
      </c>
    </row>
    <row r="34" spans="1:28" ht="12.75">
      <c r="A34" s="1">
        <v>1884</v>
      </c>
      <c r="B34" s="1">
        <v>56</v>
      </c>
      <c r="C34" s="1">
        <v>1995.9</v>
      </c>
      <c r="G34" s="1">
        <v>98.1</v>
      </c>
      <c r="H34" s="1">
        <v>492.2</v>
      </c>
      <c r="I34" s="1">
        <v>152.1</v>
      </c>
      <c r="K34" s="1">
        <v>205.7</v>
      </c>
      <c r="L34" s="1">
        <v>54.6</v>
      </c>
      <c r="M34" s="1">
        <f t="shared" si="5"/>
        <v>79.80000000000001</v>
      </c>
      <c r="O34" s="1">
        <v>20.4</v>
      </c>
      <c r="T34" s="1">
        <v>55379</v>
      </c>
      <c r="V34" s="1">
        <f t="shared" si="3"/>
        <v>8.88784557323173</v>
      </c>
      <c r="AB34" s="1">
        <f t="shared" si="4"/>
        <v>36.04073746365951</v>
      </c>
    </row>
    <row r="35" spans="1:28" ht="12.75">
      <c r="A35" s="1">
        <v>1885</v>
      </c>
      <c r="B35" s="1">
        <v>56</v>
      </c>
      <c r="C35" s="1">
        <v>2007.1</v>
      </c>
      <c r="G35" s="1">
        <v>107</v>
      </c>
      <c r="H35" s="1">
        <v>524.7</v>
      </c>
      <c r="I35" s="1">
        <v>182.6</v>
      </c>
      <c r="K35" s="1">
        <v>212.9</v>
      </c>
      <c r="L35" s="1">
        <v>58</v>
      </c>
      <c r="M35" s="1">
        <f t="shared" si="5"/>
        <v>71.20000000000005</v>
      </c>
      <c r="O35" s="1">
        <v>25</v>
      </c>
      <c r="T35" s="1">
        <v>56658</v>
      </c>
      <c r="V35" s="1">
        <f t="shared" si="3"/>
        <v>9.260828126654667</v>
      </c>
      <c r="AB35" s="1">
        <f t="shared" si="4"/>
        <v>35.42482967983339</v>
      </c>
    </row>
    <row r="36" spans="1:28" ht="12.75">
      <c r="A36" s="1">
        <v>1886</v>
      </c>
      <c r="B36" s="1">
        <v>59</v>
      </c>
      <c r="C36" s="1">
        <v>2096.9</v>
      </c>
      <c r="G36" s="1">
        <v>119.1</v>
      </c>
      <c r="H36" s="1">
        <v>561.6</v>
      </c>
      <c r="I36" s="1">
        <v>197.7</v>
      </c>
      <c r="K36" s="1">
        <v>227.5</v>
      </c>
      <c r="L36" s="1">
        <v>59.9</v>
      </c>
      <c r="M36" s="1">
        <f t="shared" si="5"/>
        <v>76.50000000000006</v>
      </c>
      <c r="O36" s="1">
        <v>35.8</v>
      </c>
      <c r="T36" s="1">
        <v>57938</v>
      </c>
      <c r="V36" s="1">
        <f aca="true" t="shared" si="6" ref="V36:V51">H36/T36*1000</f>
        <v>9.693120231972108</v>
      </c>
      <c r="AB36" s="1">
        <f t="shared" si="4"/>
        <v>36.192136421692155</v>
      </c>
    </row>
    <row r="37" spans="1:28" ht="12.75">
      <c r="A37" s="1">
        <v>1887</v>
      </c>
      <c r="B37" s="1">
        <v>60</v>
      </c>
      <c r="C37" s="1">
        <v>2456.3</v>
      </c>
      <c r="G37" s="1">
        <v>133.7</v>
      </c>
      <c r="H37" s="1">
        <v>597.6</v>
      </c>
      <c r="I37" s="1">
        <v>207.8</v>
      </c>
      <c r="K37" s="1">
        <v>244.9</v>
      </c>
      <c r="L37" s="1">
        <v>63.4</v>
      </c>
      <c r="M37" s="1">
        <f t="shared" si="5"/>
        <v>81.5</v>
      </c>
      <c r="O37" s="1">
        <v>38.5</v>
      </c>
      <c r="T37" s="1">
        <v>59217</v>
      </c>
      <c r="V37" s="1">
        <f t="shared" si="6"/>
        <v>10.091696641167232</v>
      </c>
      <c r="AB37" s="1">
        <f aca="true" t="shared" si="7" ref="AB37:AB52">C37*1000/T37</f>
        <v>41.479642670179175</v>
      </c>
    </row>
    <row r="38" spans="1:28" ht="12.75">
      <c r="A38" s="1">
        <v>1888</v>
      </c>
      <c r="B38" s="1">
        <v>60</v>
      </c>
      <c r="C38" s="1">
        <v>2742</v>
      </c>
      <c r="G38" s="1">
        <v>153.9</v>
      </c>
      <c r="H38" s="1">
        <v>657.1</v>
      </c>
      <c r="I38" s="1">
        <v>231.6</v>
      </c>
      <c r="K38" s="1">
        <v>262.5</v>
      </c>
      <c r="L38" s="1">
        <v>68.6</v>
      </c>
      <c r="M38" s="1">
        <f t="shared" si="5"/>
        <v>94.39999999999998</v>
      </c>
      <c r="O38" s="1">
        <v>44.3</v>
      </c>
      <c r="P38" s="1">
        <v>45</v>
      </c>
      <c r="T38" s="1">
        <v>60496</v>
      </c>
      <c r="V38" s="1">
        <f t="shared" si="6"/>
        <v>10.861875165300185</v>
      </c>
      <c r="X38" s="1">
        <f>P38/T38*1000</f>
        <v>0.7438508331129331</v>
      </c>
      <c r="AB38" s="1">
        <f t="shared" si="7"/>
        <v>45.32531076434805</v>
      </c>
    </row>
    <row r="39" spans="1:28" ht="12.75">
      <c r="A39" s="1">
        <v>1889</v>
      </c>
      <c r="B39" s="1">
        <v>60</v>
      </c>
      <c r="C39" s="1">
        <v>3122.6</v>
      </c>
      <c r="G39" s="1">
        <v>176.2</v>
      </c>
      <c r="H39" s="1">
        <v>714.5</v>
      </c>
      <c r="I39" s="1">
        <v>251.7</v>
      </c>
      <c r="K39" s="1">
        <v>283.3</v>
      </c>
      <c r="L39" s="1">
        <v>75.7</v>
      </c>
      <c r="M39" s="1">
        <f t="shared" si="5"/>
        <v>103.79999999999995</v>
      </c>
      <c r="O39" s="1">
        <v>54</v>
      </c>
      <c r="P39" s="1">
        <v>54.6</v>
      </c>
      <c r="T39" s="1">
        <v>61775</v>
      </c>
      <c r="V39" s="1">
        <f t="shared" si="6"/>
        <v>11.566167543504653</v>
      </c>
      <c r="X39" s="1">
        <f aca="true" t="shared" si="8" ref="X39:X54">P39/T39*1000</f>
        <v>0.8838526912181304</v>
      </c>
      <c r="AB39" s="1">
        <f t="shared" si="7"/>
        <v>50.547956292998784</v>
      </c>
    </row>
    <row r="40" spans="1:28" ht="12.75">
      <c r="A40" s="1">
        <v>1890</v>
      </c>
      <c r="B40" s="1">
        <v>60</v>
      </c>
      <c r="C40" s="1">
        <v>3522.2</v>
      </c>
      <c r="E40" s="1">
        <v>427.5</v>
      </c>
      <c r="G40" s="1">
        <v>195.6</v>
      </c>
      <c r="H40" s="1">
        <v>771</v>
      </c>
      <c r="I40" s="1">
        <v>241</v>
      </c>
      <c r="J40" s="1">
        <v>30</v>
      </c>
      <c r="K40" s="1">
        <v>310</v>
      </c>
      <c r="L40" s="1">
        <v>81</v>
      </c>
      <c r="M40" s="1">
        <f t="shared" si="5"/>
        <v>109</v>
      </c>
      <c r="O40" s="1">
        <v>61.6</v>
      </c>
      <c r="P40" s="1">
        <v>62.6</v>
      </c>
      <c r="T40" s="1">
        <v>63056</v>
      </c>
      <c r="V40" s="1">
        <f t="shared" si="6"/>
        <v>12.227226592235473</v>
      </c>
      <c r="X40" s="1">
        <f t="shared" si="8"/>
        <v>0.9927683329104288</v>
      </c>
      <c r="AB40" s="1">
        <f t="shared" si="7"/>
        <v>55.85828469931489</v>
      </c>
    </row>
    <row r="41" spans="1:28" ht="12.75">
      <c r="A41" s="1">
        <v>1891</v>
      </c>
      <c r="B41" s="1">
        <v>63</v>
      </c>
      <c r="C41" s="1">
        <v>3868</v>
      </c>
      <c r="G41" s="1">
        <v>213.4</v>
      </c>
      <c r="H41" s="1">
        <v>841</v>
      </c>
      <c r="I41" s="1">
        <v>270</v>
      </c>
      <c r="J41" s="1">
        <v>31</v>
      </c>
      <c r="K41" s="1">
        <v>334</v>
      </c>
      <c r="L41" s="1">
        <v>86</v>
      </c>
      <c r="M41" s="1">
        <f t="shared" si="5"/>
        <v>120</v>
      </c>
      <c r="O41" s="1">
        <v>67.1</v>
      </c>
      <c r="P41" s="1">
        <v>67.7</v>
      </c>
      <c r="T41" s="1">
        <v>64361</v>
      </c>
      <c r="V41" s="1">
        <f t="shared" si="6"/>
        <v>13.066919407715853</v>
      </c>
      <c r="X41" s="1">
        <f t="shared" si="8"/>
        <v>1.0518792436413356</v>
      </c>
      <c r="AB41" s="1">
        <f t="shared" si="7"/>
        <v>60.098506859744255</v>
      </c>
    </row>
    <row r="42" spans="1:28" ht="12.75">
      <c r="A42" s="1">
        <v>1892</v>
      </c>
      <c r="B42" s="1">
        <v>66</v>
      </c>
      <c r="C42" s="1">
        <v>4267</v>
      </c>
      <c r="G42" s="1">
        <v>227.6</v>
      </c>
      <c r="H42" s="1">
        <v>919</v>
      </c>
      <c r="I42" s="1">
        <v>306</v>
      </c>
      <c r="J42" s="1">
        <v>39</v>
      </c>
      <c r="K42" s="1">
        <v>351</v>
      </c>
      <c r="L42" s="1">
        <v>97</v>
      </c>
      <c r="M42" s="1">
        <f t="shared" si="5"/>
        <v>126</v>
      </c>
      <c r="O42" s="1">
        <v>69.1</v>
      </c>
      <c r="P42" s="1">
        <v>70.1</v>
      </c>
      <c r="T42" s="1">
        <v>65666</v>
      </c>
      <c r="V42" s="1">
        <f t="shared" si="6"/>
        <v>13.995065939755735</v>
      </c>
      <c r="X42" s="1">
        <f t="shared" si="8"/>
        <v>1.0675235281576463</v>
      </c>
      <c r="AB42" s="1">
        <f t="shared" si="7"/>
        <v>64.98035513050894</v>
      </c>
    </row>
    <row r="43" spans="1:28" ht="12.75">
      <c r="A43" s="1">
        <v>1893</v>
      </c>
      <c r="B43" s="1">
        <v>66</v>
      </c>
      <c r="C43" s="1">
        <v>4609</v>
      </c>
      <c r="G43" s="1">
        <v>241.7</v>
      </c>
      <c r="H43" s="1">
        <v>988</v>
      </c>
      <c r="I43" s="1">
        <v>323</v>
      </c>
      <c r="J43" s="1">
        <v>47</v>
      </c>
      <c r="K43" s="1">
        <v>374</v>
      </c>
      <c r="L43" s="1">
        <v>105</v>
      </c>
      <c r="M43" s="1">
        <f t="shared" si="5"/>
        <v>139</v>
      </c>
      <c r="O43" s="1">
        <v>65</v>
      </c>
      <c r="P43" s="1">
        <v>65.8</v>
      </c>
      <c r="T43" s="1">
        <v>66970</v>
      </c>
      <c r="V43" s="1">
        <f t="shared" si="6"/>
        <v>14.752874421382709</v>
      </c>
      <c r="X43" s="1">
        <f t="shared" si="8"/>
        <v>0.9825294908167836</v>
      </c>
      <c r="AB43" s="1">
        <f t="shared" si="7"/>
        <v>68.82186053456772</v>
      </c>
    </row>
    <row r="44" spans="1:28" ht="12.75">
      <c r="A44" s="1">
        <v>1894</v>
      </c>
      <c r="B44" s="1">
        <v>66</v>
      </c>
      <c r="C44" s="1">
        <v>4847</v>
      </c>
      <c r="G44" s="1">
        <v>262</v>
      </c>
      <c r="H44" s="1">
        <v>1073</v>
      </c>
      <c r="I44" s="1">
        <v>369</v>
      </c>
      <c r="J44" s="1">
        <v>50</v>
      </c>
      <c r="K44" s="1">
        <v>394</v>
      </c>
      <c r="L44" s="1">
        <v>117</v>
      </c>
      <c r="M44" s="1">
        <f t="shared" si="5"/>
        <v>143</v>
      </c>
      <c r="O44" s="1">
        <v>75.5</v>
      </c>
      <c r="P44" s="1">
        <v>76.6</v>
      </c>
      <c r="T44" s="1">
        <v>68275</v>
      </c>
      <c r="V44" s="1">
        <f t="shared" si="6"/>
        <v>15.71585499816917</v>
      </c>
      <c r="X44" s="1">
        <f t="shared" si="8"/>
        <v>1.1219333577444157</v>
      </c>
      <c r="AB44" s="1">
        <f t="shared" si="7"/>
        <v>70.99231050897107</v>
      </c>
    </row>
    <row r="45" spans="1:28" ht="12.75">
      <c r="A45" s="1">
        <v>1895</v>
      </c>
      <c r="B45" s="1">
        <v>67</v>
      </c>
      <c r="C45" s="1">
        <v>4988</v>
      </c>
      <c r="G45" s="1">
        <v>271.9</v>
      </c>
      <c r="H45" s="1">
        <v>1160</v>
      </c>
      <c r="I45" s="1">
        <v>423</v>
      </c>
      <c r="J45" s="1">
        <v>53</v>
      </c>
      <c r="K45" s="1">
        <v>412</v>
      </c>
      <c r="L45" s="1">
        <v>125</v>
      </c>
      <c r="M45" s="1">
        <f t="shared" si="5"/>
        <v>147</v>
      </c>
      <c r="P45" s="1">
        <v>77.5</v>
      </c>
      <c r="T45" s="1">
        <v>69580</v>
      </c>
      <c r="V45" s="1">
        <f t="shared" si="6"/>
        <v>16.671457315320495</v>
      </c>
      <c r="X45" s="1">
        <f t="shared" si="8"/>
        <v>1.1138258120149467</v>
      </c>
      <c r="AB45" s="1">
        <f t="shared" si="7"/>
        <v>71.68726645587813</v>
      </c>
    </row>
    <row r="46" spans="1:28" ht="12.75">
      <c r="A46" s="1">
        <v>1896</v>
      </c>
      <c r="B46" s="1">
        <v>67</v>
      </c>
      <c r="C46" s="1">
        <v>5207</v>
      </c>
      <c r="G46" s="1">
        <v>283.7</v>
      </c>
      <c r="H46" s="1">
        <v>1244</v>
      </c>
      <c r="I46" s="1">
        <v>445</v>
      </c>
      <c r="J46" s="1">
        <v>54</v>
      </c>
      <c r="K46" s="1">
        <v>442</v>
      </c>
      <c r="L46" s="1">
        <v>135</v>
      </c>
      <c r="M46" s="1">
        <f t="shared" si="5"/>
        <v>168</v>
      </c>
      <c r="P46" s="1">
        <v>71.8</v>
      </c>
      <c r="T46" s="1">
        <v>70885</v>
      </c>
      <c r="V46" s="1">
        <f t="shared" si="6"/>
        <v>17.549552091415674</v>
      </c>
      <c r="X46" s="1">
        <f t="shared" si="8"/>
        <v>1.0129082316428015</v>
      </c>
      <c r="AB46" s="1">
        <f t="shared" si="7"/>
        <v>73.45700782958313</v>
      </c>
    </row>
    <row r="47" spans="1:28" ht="12.75">
      <c r="A47" s="1">
        <v>1897</v>
      </c>
      <c r="B47" s="1">
        <v>69</v>
      </c>
      <c r="C47" s="1">
        <v>5555</v>
      </c>
      <c r="G47" s="1">
        <v>304.9</v>
      </c>
      <c r="H47" s="1">
        <v>1345</v>
      </c>
      <c r="I47" s="1">
        <v>503</v>
      </c>
      <c r="J47" s="1">
        <v>56</v>
      </c>
      <c r="K47" s="1">
        <v>452</v>
      </c>
      <c r="L47" s="1">
        <v>138</v>
      </c>
      <c r="M47" s="1">
        <f t="shared" si="5"/>
        <v>196</v>
      </c>
      <c r="P47" s="1">
        <v>88.7</v>
      </c>
      <c r="T47" s="1">
        <v>72189</v>
      </c>
      <c r="V47" s="1">
        <f t="shared" si="6"/>
        <v>18.631647480918147</v>
      </c>
      <c r="X47" s="1">
        <f t="shared" si="8"/>
        <v>1.2287190569200293</v>
      </c>
      <c r="AB47" s="1">
        <f t="shared" si="7"/>
        <v>76.95078197509316</v>
      </c>
    </row>
    <row r="48" spans="1:28" ht="12.75">
      <c r="A48" s="1">
        <v>1898</v>
      </c>
      <c r="B48" s="1">
        <v>73</v>
      </c>
      <c r="C48" s="1">
        <v>6053</v>
      </c>
      <c r="G48" s="1">
        <v>325.5</v>
      </c>
      <c r="H48" s="1">
        <v>1463</v>
      </c>
      <c r="I48" s="1">
        <v>581</v>
      </c>
      <c r="J48" s="1">
        <v>72</v>
      </c>
      <c r="K48" s="1">
        <v>455</v>
      </c>
      <c r="L48" s="1">
        <v>145</v>
      </c>
      <c r="M48" s="1">
        <f aca="true" t="shared" si="9" ref="M48:M63">H48-SUM(I48:L48)</f>
        <v>210</v>
      </c>
      <c r="P48" s="1">
        <v>97.7</v>
      </c>
      <c r="T48" s="1">
        <v>73494</v>
      </c>
      <c r="V48" s="1">
        <f t="shared" si="6"/>
        <v>19.906386915938715</v>
      </c>
      <c r="X48" s="1">
        <f t="shared" si="8"/>
        <v>1.3293602198818952</v>
      </c>
      <c r="AB48" s="1">
        <f t="shared" si="7"/>
        <v>82.3604647998476</v>
      </c>
    </row>
    <row r="49" spans="1:28" ht="12.75">
      <c r="A49" s="1">
        <v>1899</v>
      </c>
      <c r="B49" s="1">
        <v>82</v>
      </c>
      <c r="C49" s="1">
        <v>6822</v>
      </c>
      <c r="G49" s="1">
        <v>365.4</v>
      </c>
      <c r="H49" s="1">
        <v>1595</v>
      </c>
      <c r="I49" s="1">
        <v>654</v>
      </c>
      <c r="J49" s="1">
        <v>83</v>
      </c>
      <c r="K49" s="1">
        <v>468</v>
      </c>
      <c r="L49" s="1">
        <v>154</v>
      </c>
      <c r="M49" s="1">
        <f t="shared" si="9"/>
        <v>236</v>
      </c>
      <c r="P49" s="1">
        <v>101.6</v>
      </c>
      <c r="T49" s="1">
        <v>74799</v>
      </c>
      <c r="V49" s="1">
        <f t="shared" si="6"/>
        <v>21.32381448949852</v>
      </c>
      <c r="X49" s="1">
        <f t="shared" si="8"/>
        <v>1.3583069292370218</v>
      </c>
      <c r="AB49" s="1">
        <f t="shared" si="7"/>
        <v>91.2044278666827</v>
      </c>
    </row>
    <row r="50" spans="1:28" ht="12.75">
      <c r="A50" s="1">
        <v>1900</v>
      </c>
      <c r="B50" s="1">
        <v>84</v>
      </c>
      <c r="C50" s="1">
        <v>7573</v>
      </c>
      <c r="E50" s="1">
        <v>1449</v>
      </c>
      <c r="G50" s="1">
        <v>400.6</v>
      </c>
      <c r="H50" s="1">
        <v>1742</v>
      </c>
      <c r="I50" s="1">
        <v>707</v>
      </c>
      <c r="J50" s="1">
        <v>95</v>
      </c>
      <c r="K50" s="1">
        <v>501</v>
      </c>
      <c r="L50" s="1">
        <v>158</v>
      </c>
      <c r="M50" s="1">
        <f t="shared" si="9"/>
        <v>281</v>
      </c>
      <c r="P50" s="1">
        <v>115.3</v>
      </c>
      <c r="T50">
        <v>76110</v>
      </c>
      <c r="V50" s="1">
        <f t="shared" si="6"/>
        <v>22.8879253711733</v>
      </c>
      <c r="X50" s="1">
        <f t="shared" si="8"/>
        <v>1.5149126264617</v>
      </c>
      <c r="AB50" s="1">
        <f t="shared" si="7"/>
        <v>99.50072263828669</v>
      </c>
    </row>
    <row r="51" spans="1:28" ht="12.75">
      <c r="A51" s="1">
        <v>1901</v>
      </c>
      <c r="B51" s="1">
        <v>86</v>
      </c>
      <c r="C51" s="1">
        <v>8369</v>
      </c>
      <c r="H51" s="1">
        <v>1911</v>
      </c>
      <c r="I51" s="1">
        <v>792</v>
      </c>
      <c r="J51" s="1">
        <v>103</v>
      </c>
      <c r="K51" s="1">
        <v>532</v>
      </c>
      <c r="L51" s="1">
        <v>166</v>
      </c>
      <c r="M51" s="1">
        <f t="shared" si="9"/>
        <v>318</v>
      </c>
      <c r="P51" s="1">
        <v>135.3</v>
      </c>
      <c r="T51">
        <v>77273</v>
      </c>
      <c r="V51" s="1">
        <f t="shared" si="6"/>
        <v>24.730500951173116</v>
      </c>
      <c r="X51" s="1">
        <f t="shared" si="8"/>
        <v>1.7509349967000118</v>
      </c>
      <c r="AB51" s="1">
        <f t="shared" si="7"/>
        <v>108.30432363179895</v>
      </c>
    </row>
    <row r="52" spans="1:28" ht="12.75">
      <c r="A52" s="1">
        <v>1902</v>
      </c>
      <c r="B52" s="1">
        <v>95</v>
      </c>
      <c r="C52" s="1">
        <v>9369</v>
      </c>
      <c r="H52" s="1">
        <v>2092</v>
      </c>
      <c r="I52" s="1">
        <v>872</v>
      </c>
      <c r="J52" s="1">
        <v>132</v>
      </c>
      <c r="K52" s="1">
        <v>573</v>
      </c>
      <c r="L52" s="1">
        <v>170</v>
      </c>
      <c r="M52" s="1">
        <f t="shared" si="9"/>
        <v>345</v>
      </c>
      <c r="P52" s="1">
        <v>163</v>
      </c>
      <c r="T52">
        <v>78601</v>
      </c>
      <c r="V52" s="1">
        <f aca="true" t="shared" si="10" ref="V52:V61">H52/T52*1000</f>
        <v>26.615437462627703</v>
      </c>
      <c r="X52" s="1">
        <f t="shared" si="8"/>
        <v>2.0737649648223306</v>
      </c>
      <c r="AB52" s="1">
        <f t="shared" si="7"/>
        <v>119.19695678172033</v>
      </c>
    </row>
    <row r="53" spans="1:28" ht="12.75">
      <c r="A53" s="1">
        <v>1903</v>
      </c>
      <c r="B53" s="1">
        <v>101</v>
      </c>
      <c r="C53" s="1">
        <v>10217</v>
      </c>
      <c r="H53" s="1">
        <v>2265</v>
      </c>
      <c r="I53" s="1">
        <v>897</v>
      </c>
      <c r="J53" s="1">
        <v>165</v>
      </c>
      <c r="K53" s="1">
        <v>624</v>
      </c>
      <c r="L53" s="1">
        <v>178</v>
      </c>
      <c r="M53" s="1">
        <f t="shared" si="9"/>
        <v>401</v>
      </c>
      <c r="P53" s="1">
        <v>162.4</v>
      </c>
      <c r="T53">
        <v>80143</v>
      </c>
      <c r="V53" s="1">
        <f t="shared" si="10"/>
        <v>28.26198170769749</v>
      </c>
      <c r="X53" s="1">
        <f t="shared" si="8"/>
        <v>2.0263778495938514</v>
      </c>
      <c r="AB53" s="1">
        <f aca="true" t="shared" si="11" ref="AB53:AB68">C53*1000/T53</f>
        <v>127.48462123953433</v>
      </c>
    </row>
    <row r="54" spans="1:28" ht="12.75">
      <c r="A54" s="1">
        <v>1904</v>
      </c>
      <c r="B54" s="1">
        <v>106</v>
      </c>
      <c r="C54" s="1">
        <v>11165</v>
      </c>
      <c r="H54" s="1">
        <v>2499</v>
      </c>
      <c r="I54" s="1">
        <v>1066</v>
      </c>
      <c r="J54" s="1">
        <v>173</v>
      </c>
      <c r="K54" s="1">
        <v>672</v>
      </c>
      <c r="L54" s="1">
        <v>181</v>
      </c>
      <c r="M54" s="1">
        <f t="shared" si="9"/>
        <v>407</v>
      </c>
      <c r="P54" s="1">
        <v>176.1</v>
      </c>
      <c r="T54">
        <v>81493</v>
      </c>
      <c r="V54" s="1">
        <f t="shared" si="10"/>
        <v>30.66521050887806</v>
      </c>
      <c r="X54" s="1">
        <f t="shared" si="8"/>
        <v>2.160921796964156</v>
      </c>
      <c r="AB54" s="1">
        <f t="shared" si="11"/>
        <v>137.00563238560366</v>
      </c>
    </row>
    <row r="55" spans="1:28" ht="12.75">
      <c r="A55" s="1">
        <v>1905</v>
      </c>
      <c r="B55" s="1">
        <v>126</v>
      </c>
      <c r="C55" s="1">
        <v>11863</v>
      </c>
      <c r="H55" s="1">
        <v>2706</v>
      </c>
      <c r="I55" s="1">
        <v>1211</v>
      </c>
      <c r="J55" s="1">
        <v>173</v>
      </c>
      <c r="K55" s="1">
        <v>724</v>
      </c>
      <c r="L55" s="1">
        <v>171</v>
      </c>
      <c r="M55" s="1">
        <f t="shared" si="9"/>
        <v>427</v>
      </c>
      <c r="P55" s="1">
        <v>195.3</v>
      </c>
      <c r="T55" s="1">
        <v>83150</v>
      </c>
      <c r="V55" s="1">
        <f t="shared" si="10"/>
        <v>32.54359591100421</v>
      </c>
      <c r="X55" s="1">
        <f aca="true" t="shared" si="12" ref="X55:X70">P55/T55*1000</f>
        <v>2.348767288033674</v>
      </c>
      <c r="AB55" s="1">
        <f t="shared" si="11"/>
        <v>142.6698737221888</v>
      </c>
    </row>
    <row r="56" spans="1:28" ht="12.75">
      <c r="A56" s="1">
        <v>1906</v>
      </c>
      <c r="B56" s="1">
        <v>163</v>
      </c>
      <c r="C56" s="1">
        <v>12285</v>
      </c>
      <c r="H56" s="1">
        <v>2924</v>
      </c>
      <c r="I56" s="1">
        <v>1299</v>
      </c>
      <c r="J56" s="1">
        <v>160</v>
      </c>
      <c r="K56" s="1">
        <v>826</v>
      </c>
      <c r="L56" s="1">
        <v>170</v>
      </c>
      <c r="M56" s="1">
        <f t="shared" si="9"/>
        <v>469</v>
      </c>
      <c r="P56" s="1">
        <v>199</v>
      </c>
      <c r="T56" s="1">
        <v>85041</v>
      </c>
      <c r="V56" s="1">
        <f t="shared" si="10"/>
        <v>34.38341505861879</v>
      </c>
      <c r="X56" s="1">
        <f t="shared" si="12"/>
        <v>2.3400477416775436</v>
      </c>
      <c r="AB56" s="1">
        <f t="shared" si="11"/>
        <v>144.45973118848556</v>
      </c>
    </row>
    <row r="57" spans="1:28" ht="12.75">
      <c r="A57" s="1">
        <v>1907</v>
      </c>
      <c r="B57" s="1">
        <v>190</v>
      </c>
      <c r="C57" s="1">
        <v>12639</v>
      </c>
      <c r="H57" s="1">
        <v>3053</v>
      </c>
      <c r="I57" s="1">
        <v>1281</v>
      </c>
      <c r="J57" s="1">
        <v>133</v>
      </c>
      <c r="K57" s="1">
        <v>921</v>
      </c>
      <c r="L57" s="1">
        <v>170</v>
      </c>
      <c r="M57" s="1">
        <f t="shared" si="9"/>
        <v>548</v>
      </c>
      <c r="P57" s="1">
        <v>157.3</v>
      </c>
      <c r="T57" s="1">
        <v>87198</v>
      </c>
      <c r="V57" s="1">
        <f t="shared" si="10"/>
        <v>35.01227092364504</v>
      </c>
      <c r="X57" s="1">
        <f t="shared" si="12"/>
        <v>1.8039404573499394</v>
      </c>
      <c r="AB57" s="1">
        <f t="shared" si="11"/>
        <v>144.94598499965596</v>
      </c>
    </row>
    <row r="58" spans="1:28" ht="12.75">
      <c r="A58" s="1">
        <v>1908</v>
      </c>
      <c r="B58" s="1">
        <v>211</v>
      </c>
      <c r="C58" s="1">
        <v>13085</v>
      </c>
      <c r="H58" s="1">
        <v>3380</v>
      </c>
      <c r="I58" s="1">
        <v>1473</v>
      </c>
      <c r="J58" s="1">
        <v>147</v>
      </c>
      <c r="K58" s="1">
        <v>987</v>
      </c>
      <c r="L58" s="1">
        <v>167</v>
      </c>
      <c r="M58" s="1">
        <f t="shared" si="9"/>
        <v>606</v>
      </c>
      <c r="P58" s="1">
        <v>150.4</v>
      </c>
      <c r="T58" s="1">
        <v>88587</v>
      </c>
      <c r="V58" s="1">
        <f t="shared" si="10"/>
        <v>38.15458250081841</v>
      </c>
      <c r="X58" s="1">
        <f t="shared" si="12"/>
        <v>1.6977660379062391</v>
      </c>
      <c r="AB58" s="1">
        <f t="shared" si="11"/>
        <v>147.7079029654464</v>
      </c>
    </row>
    <row r="59" spans="1:28" ht="12.75">
      <c r="A59" s="1">
        <v>1909</v>
      </c>
      <c r="B59" s="1">
        <v>254</v>
      </c>
      <c r="C59" s="1">
        <v>13878</v>
      </c>
      <c r="H59" s="1">
        <v>3644</v>
      </c>
      <c r="I59" s="1">
        <v>1616</v>
      </c>
      <c r="J59" s="1">
        <v>146</v>
      </c>
      <c r="K59" s="1">
        <v>1084</v>
      </c>
      <c r="L59" s="1">
        <v>167</v>
      </c>
      <c r="M59" s="1">
        <f t="shared" si="9"/>
        <v>631</v>
      </c>
      <c r="P59" s="1">
        <v>230.7</v>
      </c>
      <c r="T59" s="1">
        <v>90508</v>
      </c>
      <c r="V59" s="1">
        <f t="shared" si="10"/>
        <v>40.2616343306669</v>
      </c>
      <c r="X59" s="1">
        <f t="shared" si="12"/>
        <v>2.548945949529323</v>
      </c>
      <c r="AB59" s="1">
        <f t="shared" si="11"/>
        <v>153.33451186635435</v>
      </c>
    </row>
    <row r="60" spans="1:28" ht="12.75">
      <c r="A60" s="1">
        <v>1910</v>
      </c>
      <c r="B60" s="1">
        <v>284</v>
      </c>
      <c r="C60" s="1">
        <v>14908</v>
      </c>
      <c r="E60" s="1">
        <v>3125</v>
      </c>
      <c r="H60" s="1">
        <v>3876</v>
      </c>
      <c r="I60" s="1">
        <v>1660</v>
      </c>
      <c r="J60" s="1">
        <v>130</v>
      </c>
      <c r="K60" s="1">
        <v>1227</v>
      </c>
      <c r="L60" s="1">
        <v>173</v>
      </c>
      <c r="M60" s="1">
        <f t="shared" si="9"/>
        <v>686</v>
      </c>
      <c r="P60" s="1">
        <v>191.9</v>
      </c>
      <c r="T60" s="1">
        <v>92407</v>
      </c>
      <c r="V60" s="1">
        <f t="shared" si="10"/>
        <v>41.94487430605907</v>
      </c>
      <c r="X60" s="1">
        <f t="shared" si="12"/>
        <v>2.076682502407826</v>
      </c>
      <c r="Y60" s="1" t="s">
        <v>22</v>
      </c>
      <c r="Z60" s="1" t="s">
        <v>23</v>
      </c>
      <c r="AA60" s="1" t="s">
        <v>24</v>
      </c>
      <c r="AB60" s="1">
        <f t="shared" si="11"/>
        <v>161.32976938976483</v>
      </c>
    </row>
    <row r="61" spans="1:28" ht="12.75">
      <c r="A61" s="1">
        <v>1911</v>
      </c>
      <c r="B61" s="1">
        <v>304</v>
      </c>
      <c r="C61" s="1">
        <v>16125</v>
      </c>
      <c r="H61" s="1">
        <v>4164</v>
      </c>
      <c r="I61" s="1">
        <v>1787</v>
      </c>
      <c r="J61" s="1">
        <v>100</v>
      </c>
      <c r="K61" s="1">
        <v>1358</v>
      </c>
      <c r="L61" s="1">
        <v>171</v>
      </c>
      <c r="M61" s="1">
        <f t="shared" si="9"/>
        <v>748</v>
      </c>
      <c r="P61" s="1">
        <v>209.6</v>
      </c>
      <c r="T61" s="1">
        <v>93868</v>
      </c>
      <c r="V61" s="1">
        <f t="shared" si="10"/>
        <v>44.360165338560535</v>
      </c>
      <c r="W61" s="1">
        <v>5.188</v>
      </c>
      <c r="X61" s="1">
        <f t="shared" si="12"/>
        <v>2.2329228278007416</v>
      </c>
      <c r="Y61" s="1">
        <v>3.845</v>
      </c>
      <c r="Z61" s="1">
        <v>6.4</v>
      </c>
      <c r="AA61" s="1">
        <v>4.59</v>
      </c>
      <c r="AB61" s="1">
        <f t="shared" si="11"/>
        <v>171.7837814803767</v>
      </c>
    </row>
    <row r="62" spans="1:28" ht="12.75">
      <c r="A62" s="1">
        <v>1912</v>
      </c>
      <c r="B62" s="1">
        <v>305</v>
      </c>
      <c r="C62" s="1">
        <v>17301</v>
      </c>
      <c r="D62" s="1">
        <v>13</v>
      </c>
      <c r="H62" s="1">
        <v>4409</v>
      </c>
      <c r="I62" s="1">
        <v>1859</v>
      </c>
      <c r="J62" s="1">
        <v>96</v>
      </c>
      <c r="K62" s="1">
        <v>1485</v>
      </c>
      <c r="L62" s="1">
        <v>176</v>
      </c>
      <c r="M62" s="1">
        <f t="shared" si="9"/>
        <v>793</v>
      </c>
      <c r="P62" s="1">
        <v>218.4</v>
      </c>
      <c r="T62" s="1">
        <v>95331</v>
      </c>
      <c r="V62" s="1">
        <f>H62/T62*1000</f>
        <v>46.24938372617512</v>
      </c>
      <c r="W62" s="1">
        <v>5.1779</v>
      </c>
      <c r="X62" s="1">
        <f t="shared" si="12"/>
        <v>2.2909651634830226</v>
      </c>
      <c r="Y62" s="1">
        <v>3.885</v>
      </c>
      <c r="Z62" s="1">
        <v>7.37</v>
      </c>
      <c r="AA62" s="1">
        <v>4.59</v>
      </c>
      <c r="AB62" s="1">
        <f t="shared" si="11"/>
        <v>181.48346288195864</v>
      </c>
    </row>
    <row r="63" spans="1:28" ht="12.75">
      <c r="A63" s="1">
        <v>1913</v>
      </c>
      <c r="B63" s="1">
        <v>302</v>
      </c>
      <c r="C63" s="1">
        <v>18683</v>
      </c>
      <c r="D63" s="1">
        <v>31</v>
      </c>
      <c r="E63" s="1">
        <v>3825</v>
      </c>
      <c r="H63" s="1">
        <v>4659</v>
      </c>
      <c r="I63" s="1">
        <v>1909</v>
      </c>
      <c r="J63" s="1">
        <v>86</v>
      </c>
      <c r="K63" s="1">
        <v>1618</v>
      </c>
      <c r="L63" s="1">
        <v>166</v>
      </c>
      <c r="M63" s="1">
        <f t="shared" si="9"/>
        <v>880</v>
      </c>
      <c r="P63" s="1">
        <v>214.7</v>
      </c>
      <c r="T63" s="1">
        <v>97227</v>
      </c>
      <c r="V63" s="1">
        <f aca="true" t="shared" si="13" ref="V63:V78">H63/T63*1000</f>
        <v>47.918787990990154</v>
      </c>
      <c r="W63" s="1">
        <v>5.1813</v>
      </c>
      <c r="X63" s="1">
        <f t="shared" si="12"/>
        <v>2.208234338198237</v>
      </c>
      <c r="Y63" s="1">
        <v>4.057</v>
      </c>
      <c r="Z63" s="1">
        <v>7.44</v>
      </c>
      <c r="AA63" s="1">
        <v>4.67</v>
      </c>
      <c r="AB63" s="1">
        <f t="shared" si="11"/>
        <v>192.1585567794954</v>
      </c>
    </row>
    <row r="64" spans="1:28" ht="12.75">
      <c r="A64" s="1">
        <v>1914</v>
      </c>
      <c r="B64" s="1">
        <v>307</v>
      </c>
      <c r="C64" s="1">
        <v>19737</v>
      </c>
      <c r="D64" s="1">
        <v>65</v>
      </c>
      <c r="E64" s="1">
        <v>4011</v>
      </c>
      <c r="H64" s="1">
        <v>4935</v>
      </c>
      <c r="I64" s="1">
        <v>1982</v>
      </c>
      <c r="J64" s="1">
        <v>83</v>
      </c>
      <c r="K64" s="1">
        <v>1706</v>
      </c>
      <c r="L64" s="1">
        <v>171</v>
      </c>
      <c r="M64" s="1">
        <f aca="true" t="shared" si="14" ref="M64:M79">H64-SUM(I64:L64)</f>
        <v>993</v>
      </c>
      <c r="P64" s="1">
        <v>203</v>
      </c>
      <c r="T64" s="1">
        <v>99118</v>
      </c>
      <c r="V64" s="1">
        <f t="shared" si="13"/>
        <v>49.789140216711395</v>
      </c>
      <c r="W64" s="1">
        <v>5.1625</v>
      </c>
      <c r="X64" s="1">
        <f t="shared" si="12"/>
        <v>2.0480639238079865</v>
      </c>
      <c r="Y64" s="1">
        <v>4.075</v>
      </c>
      <c r="Z64" s="1">
        <v>6.41</v>
      </c>
      <c r="AA64" s="1">
        <v>4.69</v>
      </c>
      <c r="AB64" s="1">
        <f t="shared" si="11"/>
        <v>199.12629391230655</v>
      </c>
    </row>
    <row r="65" spans="1:28" ht="12.75">
      <c r="A65" s="1">
        <v>1915</v>
      </c>
      <c r="B65" s="1">
        <v>295</v>
      </c>
      <c r="C65" s="1">
        <v>21029</v>
      </c>
      <c r="D65" s="1">
        <v>100</v>
      </c>
      <c r="E65" s="1">
        <v>4279</v>
      </c>
      <c r="H65" s="1">
        <v>5190</v>
      </c>
      <c r="I65" s="1">
        <v>2095</v>
      </c>
      <c r="J65" s="1">
        <v>81</v>
      </c>
      <c r="K65" s="1">
        <v>1779</v>
      </c>
      <c r="L65" s="1">
        <v>173</v>
      </c>
      <c r="M65" s="1">
        <f t="shared" si="14"/>
        <v>1062</v>
      </c>
      <c r="P65" s="1">
        <v>230.7</v>
      </c>
      <c r="T65" s="1">
        <v>100549</v>
      </c>
      <c r="V65" s="1">
        <f t="shared" si="13"/>
        <v>51.61662473023103</v>
      </c>
      <c r="W65" s="1">
        <v>5.5779</v>
      </c>
      <c r="X65" s="1">
        <f t="shared" si="12"/>
        <v>2.294403723557668</v>
      </c>
      <c r="Y65" s="1">
        <v>4.175</v>
      </c>
      <c r="Z65" s="1">
        <v>10.57</v>
      </c>
      <c r="AA65" s="1">
        <v>4.77</v>
      </c>
      <c r="AB65" s="1">
        <f t="shared" si="11"/>
        <v>209.14181145511145</v>
      </c>
    </row>
    <row r="66" spans="1:28" ht="12.75">
      <c r="A66" s="1">
        <v>1916</v>
      </c>
      <c r="B66" s="1">
        <v>293</v>
      </c>
      <c r="C66" s="1">
        <v>22853</v>
      </c>
      <c r="H66" s="1">
        <v>5537</v>
      </c>
      <c r="I66" s="1">
        <v>2309</v>
      </c>
      <c r="J66" s="1">
        <v>83</v>
      </c>
      <c r="K66" s="1">
        <v>1893</v>
      </c>
      <c r="L66" s="1">
        <v>174</v>
      </c>
      <c r="M66" s="1">
        <f t="shared" si="14"/>
        <v>1078</v>
      </c>
      <c r="P66" s="1">
        <v>318.1</v>
      </c>
      <c r="T66" s="1">
        <v>101966</v>
      </c>
      <c r="V66" s="1">
        <f t="shared" si="13"/>
        <v>54.302414530333635</v>
      </c>
      <c r="W66" s="1">
        <v>5.8481</v>
      </c>
      <c r="X66" s="1">
        <f t="shared" si="12"/>
        <v>3.119667340093757</v>
      </c>
      <c r="Y66" s="1">
        <v>4.039</v>
      </c>
      <c r="Z66" s="1">
        <v>16.17</v>
      </c>
      <c r="AA66" s="1">
        <v>4.8</v>
      </c>
      <c r="AB66" s="1">
        <f t="shared" si="11"/>
        <v>224.12372751701548</v>
      </c>
    </row>
    <row r="67" spans="1:28" ht="12.75">
      <c r="A67" s="1">
        <v>1917</v>
      </c>
      <c r="B67" s="1">
        <v>295</v>
      </c>
      <c r="C67" s="1">
        <v>25243</v>
      </c>
      <c r="H67" s="1">
        <v>5941</v>
      </c>
      <c r="I67" s="1">
        <v>2537</v>
      </c>
      <c r="J67" s="1">
        <v>83</v>
      </c>
      <c r="K67" s="1">
        <v>2021</v>
      </c>
      <c r="L67" s="1">
        <v>179</v>
      </c>
      <c r="M67" s="1">
        <f t="shared" si="14"/>
        <v>1121</v>
      </c>
      <c r="P67" s="1">
        <v>380.5</v>
      </c>
      <c r="T67" s="1">
        <v>103266</v>
      </c>
      <c r="V67" s="1">
        <f t="shared" si="13"/>
        <v>57.53103635272016</v>
      </c>
      <c r="W67" s="1">
        <v>5.7385</v>
      </c>
      <c r="X67" s="1">
        <f t="shared" si="12"/>
        <v>3.684659035887901</v>
      </c>
      <c r="Y67" s="1">
        <v>4.291</v>
      </c>
      <c r="Z67" s="1">
        <v>15.11</v>
      </c>
      <c r="AA67" s="1">
        <v>4.81</v>
      </c>
      <c r="AB67" s="1">
        <f t="shared" si="11"/>
        <v>244.44638119032402</v>
      </c>
    </row>
    <row r="68" spans="1:28" ht="12.75">
      <c r="A68" s="1">
        <v>1918</v>
      </c>
      <c r="B68" s="1">
        <v>295</v>
      </c>
      <c r="C68" s="1">
        <v>27924</v>
      </c>
      <c r="H68" s="1">
        <v>6475</v>
      </c>
      <c r="I68" s="1">
        <v>3012</v>
      </c>
      <c r="J68" s="1">
        <v>82</v>
      </c>
      <c r="K68" s="1">
        <v>2075</v>
      </c>
      <c r="L68" s="1">
        <v>179</v>
      </c>
      <c r="M68" s="1">
        <f t="shared" si="14"/>
        <v>1127</v>
      </c>
      <c r="P68" s="1">
        <v>318.8</v>
      </c>
      <c r="T68" s="1">
        <v>103203</v>
      </c>
      <c r="V68" s="1">
        <f t="shared" si="13"/>
        <v>62.740424212474444</v>
      </c>
      <c r="W68" s="1">
        <v>5.6125</v>
      </c>
      <c r="X68" s="1">
        <f t="shared" si="12"/>
        <v>3.0890574886388964</v>
      </c>
      <c r="Y68" s="1">
        <v>4.667</v>
      </c>
      <c r="Z68" s="1">
        <v>13.15</v>
      </c>
      <c r="AA68" s="1">
        <v>4.72</v>
      </c>
      <c r="AB68" s="1">
        <f t="shared" si="11"/>
        <v>270.57352983924886</v>
      </c>
    </row>
    <row r="69" spans="1:28" ht="12.75">
      <c r="A69" s="1">
        <v>1919</v>
      </c>
      <c r="B69" s="1">
        <v>314</v>
      </c>
      <c r="C69" s="1">
        <v>32971</v>
      </c>
      <c r="H69" s="1">
        <v>6791</v>
      </c>
      <c r="I69" s="1">
        <v>3241</v>
      </c>
      <c r="J69" s="1">
        <v>76</v>
      </c>
      <c r="K69" s="1">
        <v>2094</v>
      </c>
      <c r="L69" s="1">
        <v>168</v>
      </c>
      <c r="M69" s="1">
        <f t="shared" si="14"/>
        <v>1212</v>
      </c>
      <c r="P69" s="1">
        <v>465.8</v>
      </c>
      <c r="Q69" s="1">
        <v>5.016</v>
      </c>
      <c r="R69" s="1">
        <v>19163</v>
      </c>
      <c r="S69" s="1">
        <v>64203</v>
      </c>
      <c r="T69" s="1">
        <v>104512</v>
      </c>
      <c r="U69" s="1">
        <f>H69/S69</f>
        <v>0.10577387349500803</v>
      </c>
      <c r="V69" s="1">
        <f t="shared" si="13"/>
        <v>64.97818432333129</v>
      </c>
      <c r="W69" s="1">
        <v>7.2687</v>
      </c>
      <c r="X69" s="1">
        <f t="shared" si="12"/>
        <v>4.456904470300061</v>
      </c>
      <c r="Y69" s="1">
        <v>4.713</v>
      </c>
      <c r="Z69" s="1">
        <v>10.63</v>
      </c>
      <c r="AA69" s="1">
        <v>4.66</v>
      </c>
      <c r="AB69" s="1">
        <f aca="true" t="shared" si="15" ref="AB69:AB84">C69*1000/T69</f>
        <v>315.47573484384566</v>
      </c>
    </row>
    <row r="70" spans="1:28" ht="12.75">
      <c r="A70" s="1">
        <v>1920</v>
      </c>
      <c r="B70" s="1">
        <v>335</v>
      </c>
      <c r="C70" s="1">
        <v>40540</v>
      </c>
      <c r="D70" s="1">
        <v>1570</v>
      </c>
      <c r="E70" s="1">
        <v>6948</v>
      </c>
      <c r="F70" s="1">
        <v>4</v>
      </c>
      <c r="H70" s="1">
        <v>7320</v>
      </c>
      <c r="I70" s="1">
        <v>3298</v>
      </c>
      <c r="J70" s="1">
        <v>75</v>
      </c>
      <c r="K70" s="1">
        <v>2442</v>
      </c>
      <c r="L70" s="1">
        <v>172</v>
      </c>
      <c r="M70" s="1">
        <f t="shared" si="14"/>
        <v>1333</v>
      </c>
      <c r="P70" s="1">
        <v>511.9</v>
      </c>
      <c r="Q70" s="1">
        <v>5.513</v>
      </c>
      <c r="R70" s="1">
        <v>21900</v>
      </c>
      <c r="S70" s="1">
        <v>74232</v>
      </c>
      <c r="T70" s="1">
        <v>106466</v>
      </c>
      <c r="U70" s="1">
        <f aca="true" t="shared" si="16" ref="U70:U85">H70/S70</f>
        <v>0.09860976398318784</v>
      </c>
      <c r="V70" s="1">
        <f t="shared" si="13"/>
        <v>68.75434410985667</v>
      </c>
      <c r="W70" s="1">
        <v>14.3079</v>
      </c>
      <c r="X70" s="1">
        <f t="shared" si="12"/>
        <v>4.808107752709785</v>
      </c>
      <c r="Y70" s="1">
        <v>5.168</v>
      </c>
      <c r="Z70" s="1">
        <v>10.08</v>
      </c>
      <c r="AA70" s="1">
        <v>4.83</v>
      </c>
      <c r="AB70" s="1">
        <f t="shared" si="15"/>
        <v>380.7788401931133</v>
      </c>
    </row>
    <row r="71" spans="1:28" ht="12.75">
      <c r="A71" s="1">
        <v>1921</v>
      </c>
      <c r="B71" s="1">
        <v>339</v>
      </c>
      <c r="C71" s="1">
        <v>43944</v>
      </c>
      <c r="H71" s="1">
        <v>7936</v>
      </c>
      <c r="I71" s="1">
        <v>3390</v>
      </c>
      <c r="J71" s="1">
        <v>69</v>
      </c>
      <c r="K71" s="1">
        <v>2792</v>
      </c>
      <c r="L71" s="1">
        <v>186</v>
      </c>
      <c r="M71" s="1">
        <f t="shared" si="14"/>
        <v>1499</v>
      </c>
      <c r="P71" s="1">
        <v>463.2</v>
      </c>
      <c r="Q71" s="1">
        <v>0.848</v>
      </c>
      <c r="R71" s="1">
        <v>11113</v>
      </c>
      <c r="S71" s="1">
        <v>59412</v>
      </c>
      <c r="T71" s="1">
        <v>108541</v>
      </c>
      <c r="U71" s="1">
        <f t="shared" si="16"/>
        <v>0.133575708611055</v>
      </c>
      <c r="V71" s="1">
        <f t="shared" si="13"/>
        <v>73.11522834689197</v>
      </c>
      <c r="W71" s="1">
        <v>13.49</v>
      </c>
      <c r="X71" s="1">
        <f aca="true" t="shared" si="17" ref="X71:X86">P71/T71*1000</f>
        <v>4.267511815811536</v>
      </c>
      <c r="Y71" s="1">
        <v>4.982</v>
      </c>
      <c r="Z71" s="1">
        <v>4.22</v>
      </c>
      <c r="AA71" s="1">
        <v>5.02</v>
      </c>
      <c r="AB71" s="1">
        <f t="shared" si="15"/>
        <v>404.8608359974572</v>
      </c>
    </row>
    <row r="72" spans="1:28" ht="12.75">
      <c r="A72" s="1">
        <v>1922</v>
      </c>
      <c r="B72" s="1">
        <v>347</v>
      </c>
      <c r="C72" s="1">
        <v>48342</v>
      </c>
      <c r="H72" s="1">
        <v>8652</v>
      </c>
      <c r="I72" s="1">
        <v>3656</v>
      </c>
      <c r="J72" s="1">
        <v>56</v>
      </c>
      <c r="K72" s="1">
        <v>3122</v>
      </c>
      <c r="L72" s="1">
        <v>197</v>
      </c>
      <c r="M72" s="1">
        <f t="shared" si="14"/>
        <v>1621</v>
      </c>
      <c r="P72" s="1">
        <v>572.7</v>
      </c>
      <c r="Q72" s="1">
        <v>3.513</v>
      </c>
      <c r="R72" s="1">
        <v>12164</v>
      </c>
      <c r="S72" s="1">
        <v>60707</v>
      </c>
      <c r="T72" s="1">
        <v>110055</v>
      </c>
      <c r="U72" s="1">
        <f t="shared" si="16"/>
        <v>0.1425206318875912</v>
      </c>
      <c r="V72" s="1">
        <f t="shared" si="13"/>
        <v>78.61523783562764</v>
      </c>
      <c r="W72" s="1">
        <v>12.33</v>
      </c>
      <c r="X72" s="1">
        <f t="shared" si="17"/>
        <v>5.2037617554858935</v>
      </c>
      <c r="Y72" s="1">
        <v>4.382</v>
      </c>
      <c r="Z72" s="1">
        <v>8.25</v>
      </c>
      <c r="AA72" s="1">
        <v>5.12</v>
      </c>
      <c r="AB72" s="1">
        <f t="shared" si="15"/>
        <v>439.25310072236607</v>
      </c>
    </row>
    <row r="73" spans="1:28" ht="12.75">
      <c r="A73" s="1">
        <v>1923</v>
      </c>
      <c r="B73" s="1">
        <v>358</v>
      </c>
      <c r="C73" s="1">
        <v>55097</v>
      </c>
      <c r="H73" s="1">
        <v>9455</v>
      </c>
      <c r="I73" s="1">
        <v>3783</v>
      </c>
      <c r="J73" s="1">
        <v>57</v>
      </c>
      <c r="K73" s="1">
        <v>3662</v>
      </c>
      <c r="L73" s="1">
        <v>243</v>
      </c>
      <c r="M73" s="1">
        <f t="shared" si="14"/>
        <v>1710</v>
      </c>
      <c r="P73" s="1">
        <v>677</v>
      </c>
      <c r="Q73" s="1">
        <v>5.009</v>
      </c>
      <c r="R73" s="1">
        <v>17554</v>
      </c>
      <c r="S73" s="1">
        <v>71626</v>
      </c>
      <c r="T73" s="1">
        <v>111950</v>
      </c>
      <c r="U73" s="1">
        <f t="shared" si="16"/>
        <v>0.13200513779912323</v>
      </c>
      <c r="V73" s="1">
        <f t="shared" si="13"/>
        <v>84.45734702992408</v>
      </c>
      <c r="W73" s="1">
        <v>16.585</v>
      </c>
      <c r="X73" s="1">
        <f t="shared" si="17"/>
        <v>6.047342563644484</v>
      </c>
      <c r="Y73" s="1">
        <v>4.573</v>
      </c>
      <c r="Z73" s="1">
        <v>11.38</v>
      </c>
      <c r="AA73" s="1">
        <v>5.18</v>
      </c>
      <c r="AB73" s="1">
        <f t="shared" si="15"/>
        <v>492.1572130415364</v>
      </c>
    </row>
    <row r="74" spans="1:28" ht="12.75">
      <c r="A74" s="1">
        <v>1924</v>
      </c>
      <c r="B74" s="1">
        <v>369</v>
      </c>
      <c r="C74" s="1">
        <v>61327</v>
      </c>
      <c r="H74" s="1">
        <v>10394</v>
      </c>
      <c r="I74" s="1">
        <v>4034</v>
      </c>
      <c r="J74" s="1">
        <v>64</v>
      </c>
      <c r="K74" s="1">
        <v>4175</v>
      </c>
      <c r="L74" s="1">
        <v>239</v>
      </c>
      <c r="M74" s="1">
        <f t="shared" si="14"/>
        <v>1882</v>
      </c>
      <c r="P74" s="1">
        <v>764.3</v>
      </c>
      <c r="Q74" s="1">
        <v>2.907</v>
      </c>
      <c r="R74" s="1">
        <v>14665</v>
      </c>
      <c r="S74" s="1">
        <v>72095</v>
      </c>
      <c r="T74" s="1">
        <v>114113</v>
      </c>
      <c r="U74" s="1">
        <f t="shared" si="16"/>
        <v>0.14417088563700672</v>
      </c>
      <c r="V74" s="1">
        <f t="shared" si="13"/>
        <v>91.08515243661984</v>
      </c>
      <c r="W74" s="1">
        <v>19.326700000000002</v>
      </c>
      <c r="X74" s="1">
        <f t="shared" si="17"/>
        <v>6.697746970108576</v>
      </c>
      <c r="Y74" s="1">
        <v>4.51</v>
      </c>
      <c r="Z74" s="1">
        <v>10.27</v>
      </c>
      <c r="AA74" s="1">
        <v>5.17</v>
      </c>
      <c r="AB74" s="1">
        <f t="shared" si="15"/>
        <v>537.423431160341</v>
      </c>
    </row>
    <row r="75" spans="1:28" ht="12.75">
      <c r="A75" s="1">
        <v>1925</v>
      </c>
      <c r="B75" s="1">
        <v>379</v>
      </c>
      <c r="C75" s="1">
        <v>69475</v>
      </c>
      <c r="D75" s="1">
        <v>4247</v>
      </c>
      <c r="E75" s="1">
        <v>12318</v>
      </c>
      <c r="F75" s="1">
        <v>18</v>
      </c>
      <c r="H75" s="1">
        <v>11538</v>
      </c>
      <c r="I75" s="1">
        <v>4333</v>
      </c>
      <c r="J75" s="1">
        <v>81</v>
      </c>
      <c r="K75" s="1">
        <v>4808</v>
      </c>
      <c r="L75" s="1">
        <v>266</v>
      </c>
      <c r="M75" s="1">
        <f t="shared" si="14"/>
        <v>2050</v>
      </c>
      <c r="P75" s="1">
        <v>959.2</v>
      </c>
      <c r="Q75" s="1">
        <v>5.404</v>
      </c>
      <c r="R75" s="1">
        <v>18360</v>
      </c>
      <c r="S75" s="1">
        <v>76047</v>
      </c>
      <c r="T75" s="1">
        <v>115832</v>
      </c>
      <c r="U75" s="1">
        <f t="shared" si="16"/>
        <v>0.1517219614185964</v>
      </c>
      <c r="V75" s="1">
        <f t="shared" si="13"/>
        <v>99.6097796809172</v>
      </c>
      <c r="W75" s="1">
        <v>21.2397</v>
      </c>
      <c r="X75" s="1">
        <f t="shared" si="17"/>
        <v>8.280958629739622</v>
      </c>
      <c r="Y75" s="1">
        <v>4.45</v>
      </c>
      <c r="Z75" s="1">
        <v>11.19</v>
      </c>
      <c r="AA75" s="1">
        <v>5.11</v>
      </c>
      <c r="AB75" s="1">
        <f t="shared" si="15"/>
        <v>599.7910767318185</v>
      </c>
    </row>
    <row r="76" spans="1:28" ht="12.75">
      <c r="A76" s="1">
        <v>1926</v>
      </c>
      <c r="B76" s="1">
        <v>396</v>
      </c>
      <c r="C76" s="1">
        <v>77642</v>
      </c>
      <c r="H76" s="1">
        <v>12940</v>
      </c>
      <c r="I76" s="1">
        <v>4653</v>
      </c>
      <c r="J76" s="1">
        <v>125</v>
      </c>
      <c r="K76" s="1">
        <v>5580</v>
      </c>
      <c r="L76" s="1">
        <v>303</v>
      </c>
      <c r="M76" s="1">
        <f t="shared" si="14"/>
        <v>2279</v>
      </c>
      <c r="P76" s="1">
        <v>1052.6</v>
      </c>
      <c r="Q76" s="1">
        <v>2.926</v>
      </c>
      <c r="R76" s="1">
        <v>18987</v>
      </c>
      <c r="S76" s="1">
        <v>81551</v>
      </c>
      <c r="T76" s="1">
        <v>117399</v>
      </c>
      <c r="U76" s="1">
        <f t="shared" si="16"/>
        <v>0.15867371338181016</v>
      </c>
      <c r="V76" s="1">
        <f t="shared" si="13"/>
        <v>110.22240393870476</v>
      </c>
      <c r="W76" s="1">
        <v>31.44</v>
      </c>
      <c r="X76" s="1">
        <f t="shared" si="17"/>
        <v>8.966004821165427</v>
      </c>
      <c r="Y76" s="1">
        <v>4.324</v>
      </c>
      <c r="Z76" s="1">
        <v>10.05</v>
      </c>
      <c r="AA76" s="1">
        <v>5.09</v>
      </c>
      <c r="AB76" s="1">
        <f t="shared" si="15"/>
        <v>661.3514595524664</v>
      </c>
    </row>
    <row r="77" spans="1:28" ht="12.75">
      <c r="A77" s="1">
        <v>1927</v>
      </c>
      <c r="B77" s="1">
        <v>407</v>
      </c>
      <c r="C77" s="1">
        <v>84775</v>
      </c>
      <c r="H77" s="1">
        <v>14392</v>
      </c>
      <c r="I77" s="1">
        <v>5146</v>
      </c>
      <c r="J77" s="1">
        <v>145</v>
      </c>
      <c r="K77" s="1">
        <v>6200</v>
      </c>
      <c r="L77" s="1">
        <v>351</v>
      </c>
      <c r="M77" s="1">
        <f t="shared" si="14"/>
        <v>2550</v>
      </c>
      <c r="P77" s="1">
        <v>1192.4</v>
      </c>
      <c r="Q77" s="1">
        <v>4.313</v>
      </c>
      <c r="R77" s="1">
        <v>17771</v>
      </c>
      <c r="S77" s="1">
        <v>80051</v>
      </c>
      <c r="T77" s="1">
        <v>119038</v>
      </c>
      <c r="U77" s="1">
        <f t="shared" si="16"/>
        <v>0.17978538681590486</v>
      </c>
      <c r="V77" s="1">
        <f t="shared" si="13"/>
        <v>120.90256892756935</v>
      </c>
      <c r="W77" s="1">
        <v>25.480999999999998</v>
      </c>
      <c r="X77" s="1">
        <f t="shared" si="17"/>
        <v>10.016969371125189</v>
      </c>
      <c r="Y77" s="1">
        <v>4.165</v>
      </c>
      <c r="Z77" s="1">
        <v>7.57</v>
      </c>
      <c r="AA77" s="1">
        <v>5.05</v>
      </c>
      <c r="AB77" s="1">
        <f t="shared" si="15"/>
        <v>712.1675431374855</v>
      </c>
    </row>
    <row r="78" spans="1:28" ht="12.75">
      <c r="A78" s="1">
        <v>1928</v>
      </c>
      <c r="B78" s="1">
        <v>433</v>
      </c>
      <c r="C78" s="1">
        <v>92590</v>
      </c>
      <c r="H78" s="1">
        <v>15961</v>
      </c>
      <c r="I78" s="1">
        <v>5655</v>
      </c>
      <c r="J78" s="1">
        <v>285</v>
      </c>
      <c r="K78" s="1">
        <v>6778</v>
      </c>
      <c r="L78" s="1">
        <v>403</v>
      </c>
      <c r="M78" s="1">
        <f t="shared" si="14"/>
        <v>2840</v>
      </c>
      <c r="P78" s="1">
        <v>1324.9</v>
      </c>
      <c r="Q78" s="1">
        <v>4.007</v>
      </c>
      <c r="R78" s="1">
        <v>17336</v>
      </c>
      <c r="S78" s="1">
        <v>81678</v>
      </c>
      <c r="T78" s="1">
        <v>120501</v>
      </c>
      <c r="U78" s="1">
        <f t="shared" si="16"/>
        <v>0.1954136976909327</v>
      </c>
      <c r="V78" s="1">
        <f t="shared" si="13"/>
        <v>132.4553323208936</v>
      </c>
      <c r="W78" s="1">
        <v>25.502750000000002</v>
      </c>
      <c r="X78" s="1">
        <f t="shared" si="17"/>
        <v>10.99492950265973</v>
      </c>
      <c r="Y78" s="1">
        <v>4.225</v>
      </c>
      <c r="Z78" s="1">
        <v>7.3</v>
      </c>
      <c r="AA78" s="1">
        <v>5.05</v>
      </c>
      <c r="AB78" s="1">
        <f t="shared" si="15"/>
        <v>768.3753661795338</v>
      </c>
    </row>
    <row r="79" spans="1:28" ht="12.75">
      <c r="A79" s="1">
        <v>1929</v>
      </c>
      <c r="B79" s="1">
        <v>438</v>
      </c>
      <c r="C79" s="1">
        <v>102086</v>
      </c>
      <c r="H79" s="1">
        <v>17482</v>
      </c>
      <c r="I79" s="1">
        <v>6001</v>
      </c>
      <c r="J79" s="1">
        <v>416</v>
      </c>
      <c r="K79" s="1">
        <v>7316</v>
      </c>
      <c r="L79" s="1">
        <v>464</v>
      </c>
      <c r="M79" s="1">
        <f t="shared" si="14"/>
        <v>3285</v>
      </c>
      <c r="P79" s="1">
        <v>1075.1</v>
      </c>
      <c r="Q79" s="1">
        <v>5.698</v>
      </c>
      <c r="R79" s="1">
        <v>20680</v>
      </c>
      <c r="S79" s="1">
        <v>87234</v>
      </c>
      <c r="T79" s="1">
        <v>121770</v>
      </c>
      <c r="U79" s="1">
        <f t="shared" si="16"/>
        <v>0.20040351239195728</v>
      </c>
      <c r="V79" s="1">
        <f aca="true" t="shared" si="18" ref="V79:V90">H79/T79*1000</f>
        <v>143.5657386876899</v>
      </c>
      <c r="W79" s="1">
        <v>25.5341</v>
      </c>
      <c r="X79" s="1">
        <f t="shared" si="17"/>
        <v>8.82893980454956</v>
      </c>
      <c r="Y79" s="1">
        <v>4.48</v>
      </c>
      <c r="Z79" s="1">
        <v>6.23</v>
      </c>
      <c r="AA79" s="1">
        <v>5.05</v>
      </c>
      <c r="AB79" s="1">
        <f t="shared" si="15"/>
        <v>838.3509895705017</v>
      </c>
    </row>
    <row r="80" spans="1:28" ht="12.75">
      <c r="A80" s="1">
        <v>1930</v>
      </c>
      <c r="B80" s="1">
        <v>438</v>
      </c>
      <c r="C80" s="1">
        <v>106413</v>
      </c>
      <c r="D80" s="1">
        <v>9801</v>
      </c>
      <c r="E80" s="1">
        <v>17963</v>
      </c>
      <c r="F80" s="1">
        <v>73</v>
      </c>
      <c r="H80" s="1">
        <v>18880</v>
      </c>
      <c r="I80" s="1">
        <v>6431</v>
      </c>
      <c r="J80" s="1">
        <v>519</v>
      </c>
      <c r="K80" s="1">
        <v>7598</v>
      </c>
      <c r="L80" s="1">
        <v>548</v>
      </c>
      <c r="M80" s="1">
        <f aca="true" t="shared" si="19" ref="M80:M90">H80-SUM(I80:L80)</f>
        <v>3784</v>
      </c>
      <c r="P80" s="1">
        <v>967.9</v>
      </c>
      <c r="Q80" s="1">
        <v>3.006</v>
      </c>
      <c r="R80" s="1">
        <v>13538</v>
      </c>
      <c r="S80" s="1">
        <v>77319</v>
      </c>
      <c r="T80" s="1">
        <v>123077</v>
      </c>
      <c r="U80" s="1">
        <f t="shared" si="16"/>
        <v>0.2441831891255707</v>
      </c>
      <c r="V80" s="1">
        <f t="shared" si="18"/>
        <v>153.39990412505992</v>
      </c>
      <c r="W80" s="1">
        <v>25.477800000000002</v>
      </c>
      <c r="X80" s="1">
        <f t="shared" si="17"/>
        <v>7.864182584885883</v>
      </c>
      <c r="Y80" s="1">
        <v>4.249</v>
      </c>
      <c r="Z80" s="1">
        <v>4.74</v>
      </c>
      <c r="AA80" s="1">
        <v>5.05</v>
      </c>
      <c r="AB80" s="1">
        <f t="shared" si="15"/>
        <v>864.6050846218221</v>
      </c>
    </row>
    <row r="81" spans="1:28" ht="12.75">
      <c r="A81" s="1">
        <v>1931</v>
      </c>
      <c r="B81" s="1">
        <v>413</v>
      </c>
      <c r="C81" s="1">
        <v>106970</v>
      </c>
      <c r="H81" s="1">
        <v>20160</v>
      </c>
      <c r="I81" s="1">
        <v>6806</v>
      </c>
      <c r="J81" s="1">
        <v>567</v>
      </c>
      <c r="K81" s="1">
        <v>7673</v>
      </c>
      <c r="L81" s="1">
        <v>684</v>
      </c>
      <c r="M81" s="1">
        <f t="shared" si="19"/>
        <v>4430</v>
      </c>
      <c r="P81" s="1">
        <v>750.5</v>
      </c>
      <c r="Q81" s="1">
        <v>4.807</v>
      </c>
      <c r="R81" s="1">
        <v>8792</v>
      </c>
      <c r="S81" s="1">
        <v>60300</v>
      </c>
      <c r="T81" s="1">
        <v>124040</v>
      </c>
      <c r="U81" s="1">
        <f t="shared" si="16"/>
        <v>0.33432835820895523</v>
      </c>
      <c r="V81" s="1">
        <f t="shared" si="18"/>
        <v>162.52821670428892</v>
      </c>
      <c r="W81" s="1">
        <v>25.5104</v>
      </c>
      <c r="X81" s="1">
        <f t="shared" si="17"/>
        <v>6.050467591099645</v>
      </c>
      <c r="Y81" s="1">
        <v>4.177</v>
      </c>
      <c r="Z81" s="1">
        <v>2.97</v>
      </c>
      <c r="AA81" s="1">
        <v>4.93</v>
      </c>
      <c r="AB81" s="1">
        <f t="shared" si="15"/>
        <v>862.3831022250887</v>
      </c>
    </row>
    <row r="82" spans="1:28" ht="12.75">
      <c r="A82" s="1">
        <v>1932</v>
      </c>
      <c r="B82" s="1">
        <v>392</v>
      </c>
      <c r="C82" s="1">
        <v>101559</v>
      </c>
      <c r="H82" s="1">
        <v>20754</v>
      </c>
      <c r="I82" s="1">
        <v>6843</v>
      </c>
      <c r="J82" s="1">
        <v>574</v>
      </c>
      <c r="K82" s="1">
        <v>7336</v>
      </c>
      <c r="L82" s="1">
        <v>935</v>
      </c>
      <c r="M82" s="1">
        <f t="shared" si="19"/>
        <v>5066</v>
      </c>
      <c r="P82" s="1">
        <v>219</v>
      </c>
      <c r="Q82" s="1">
        <v>4.787</v>
      </c>
      <c r="R82" s="1">
        <v>3255</v>
      </c>
      <c r="S82" s="1">
        <v>42932</v>
      </c>
      <c r="T82" s="1">
        <v>124840</v>
      </c>
      <c r="U82" s="1">
        <f t="shared" si="16"/>
        <v>0.48341563402590143</v>
      </c>
      <c r="V82" s="1">
        <f t="shared" si="18"/>
        <v>166.2447933354694</v>
      </c>
      <c r="W82" s="1">
        <v>25.4585</v>
      </c>
      <c r="X82" s="1">
        <f t="shared" si="17"/>
        <v>1.7542454341557194</v>
      </c>
      <c r="Y82" s="1">
        <v>4.66</v>
      </c>
      <c r="Z82" s="1">
        <v>0.72</v>
      </c>
      <c r="AA82" s="1">
        <v>4.65</v>
      </c>
      <c r="AB82" s="1">
        <f t="shared" si="15"/>
        <v>813.5132970201859</v>
      </c>
    </row>
    <row r="83" spans="1:28" ht="12.75">
      <c r="A83" s="1">
        <v>1933</v>
      </c>
      <c r="B83" s="1">
        <v>375</v>
      </c>
      <c r="C83" s="1">
        <v>96246</v>
      </c>
      <c r="H83" s="1">
        <v>20896</v>
      </c>
      <c r="I83" s="1">
        <v>7189</v>
      </c>
      <c r="J83" s="1">
        <v>487</v>
      </c>
      <c r="K83" s="1">
        <v>6701</v>
      </c>
      <c r="L83" s="1">
        <v>1267</v>
      </c>
      <c r="M83" s="1">
        <f t="shared" si="19"/>
        <v>5252</v>
      </c>
      <c r="P83" s="1">
        <v>741.3</v>
      </c>
      <c r="Q83" s="1">
        <v>2.773</v>
      </c>
      <c r="R83" s="1">
        <v>3607</v>
      </c>
      <c r="S83" s="1">
        <v>42183</v>
      </c>
      <c r="T83" s="1">
        <v>125579</v>
      </c>
      <c r="U83" s="1">
        <f t="shared" si="16"/>
        <v>0.4953654315719603</v>
      </c>
      <c r="V83" s="1">
        <f t="shared" si="18"/>
        <v>166.39724794750717</v>
      </c>
      <c r="W83" s="1">
        <v>20.570999999999998</v>
      </c>
      <c r="X83" s="1">
        <f t="shared" si="17"/>
        <v>5.903057039791684</v>
      </c>
      <c r="Y83" s="1">
        <v>4.218</v>
      </c>
      <c r="Z83" s="1">
        <v>3.38</v>
      </c>
      <c r="AA83" s="1">
        <v>4.25</v>
      </c>
      <c r="AB83" s="1">
        <f t="shared" si="15"/>
        <v>766.4179520461223</v>
      </c>
    </row>
    <row r="84" spans="1:28" ht="12.75">
      <c r="A84" s="1">
        <v>1934</v>
      </c>
      <c r="B84" s="1">
        <v>371</v>
      </c>
      <c r="C84" s="1">
        <v>96677</v>
      </c>
      <c r="H84" s="1">
        <v>21844</v>
      </c>
      <c r="I84" s="1">
        <v>8533</v>
      </c>
      <c r="J84" s="1">
        <v>482</v>
      </c>
      <c r="K84" s="1">
        <v>5875</v>
      </c>
      <c r="L84" s="1">
        <v>1693</v>
      </c>
      <c r="M84" s="1">
        <f t="shared" si="19"/>
        <v>5261</v>
      </c>
      <c r="P84" s="1">
        <v>1235.9</v>
      </c>
      <c r="Q84" s="1">
        <v>0.981</v>
      </c>
      <c r="R84" s="1">
        <v>4595</v>
      </c>
      <c r="S84" s="1">
        <v>49548</v>
      </c>
      <c r="T84" s="1">
        <v>126374</v>
      </c>
      <c r="U84" s="1">
        <f t="shared" si="16"/>
        <v>0.4408654234277872</v>
      </c>
      <c r="V84" s="1">
        <f t="shared" si="18"/>
        <v>172.85201069840315</v>
      </c>
      <c r="W84" s="1">
        <v>15.2227</v>
      </c>
      <c r="X84" s="1">
        <f t="shared" si="17"/>
        <v>9.77970152088246</v>
      </c>
      <c r="Y84" s="1">
        <v>3.815</v>
      </c>
      <c r="Z84" s="1">
        <v>3.89</v>
      </c>
      <c r="AA84" s="1">
        <v>3.92</v>
      </c>
      <c r="AB84" s="1">
        <f t="shared" si="15"/>
        <v>765.0070425878741</v>
      </c>
    </row>
    <row r="85" spans="1:28" ht="12.75">
      <c r="A85" s="1">
        <v>1935</v>
      </c>
      <c r="B85" s="1">
        <v>373</v>
      </c>
      <c r="C85" s="1">
        <v>98464</v>
      </c>
      <c r="D85" s="1">
        <v>10208</v>
      </c>
      <c r="E85" s="1">
        <v>17471</v>
      </c>
      <c r="F85" s="1">
        <v>101</v>
      </c>
      <c r="H85" s="1">
        <v>23216</v>
      </c>
      <c r="I85" s="1">
        <v>10041</v>
      </c>
      <c r="J85" s="1">
        <v>583</v>
      </c>
      <c r="K85" s="1">
        <v>5357</v>
      </c>
      <c r="L85" s="1">
        <v>1990</v>
      </c>
      <c r="M85" s="1">
        <f t="shared" si="19"/>
        <v>5245</v>
      </c>
      <c r="P85" s="1">
        <v>1597.3</v>
      </c>
      <c r="Q85" s="1">
        <v>4.053</v>
      </c>
      <c r="R85" s="1">
        <v>8388</v>
      </c>
      <c r="S85" s="1">
        <v>54406</v>
      </c>
      <c r="T85" s="1">
        <v>127250</v>
      </c>
      <c r="U85" s="1">
        <f t="shared" si="16"/>
        <v>0.42671764143660623</v>
      </c>
      <c r="V85" s="1">
        <f t="shared" si="18"/>
        <v>182.44400785854617</v>
      </c>
      <c r="W85" s="1">
        <v>15.149000000000001</v>
      </c>
      <c r="X85" s="1">
        <f t="shared" si="17"/>
        <v>12.5524557956778</v>
      </c>
      <c r="Y85" s="1">
        <v>3.441</v>
      </c>
      <c r="Z85" s="1">
        <v>5.2</v>
      </c>
      <c r="AA85" s="1">
        <v>3.7</v>
      </c>
      <c r="AB85" s="1">
        <f aca="true" t="shared" si="20" ref="AB85:AB90">C85*1000/T85</f>
        <v>773.7838899803536</v>
      </c>
    </row>
    <row r="86" spans="1:28" ht="12.75">
      <c r="A86" s="1">
        <v>1936</v>
      </c>
      <c r="B86" s="1">
        <v>372</v>
      </c>
      <c r="C86" s="1">
        <v>102653</v>
      </c>
      <c r="H86" s="1">
        <v>24874</v>
      </c>
      <c r="I86" s="1">
        <v>11869</v>
      </c>
      <c r="J86" s="1">
        <v>615</v>
      </c>
      <c r="K86" s="1">
        <v>5128</v>
      </c>
      <c r="L86" s="1">
        <v>2149</v>
      </c>
      <c r="M86" s="1">
        <f t="shared" si="19"/>
        <v>5113</v>
      </c>
      <c r="P86" s="1">
        <v>1790.6</v>
      </c>
      <c r="Q86" s="1">
        <v>5.332</v>
      </c>
      <c r="R86" s="1">
        <v>12033</v>
      </c>
      <c r="S86" s="1">
        <v>62864</v>
      </c>
      <c r="T86" s="1">
        <v>128053</v>
      </c>
      <c r="U86" s="1">
        <f>H86/S86</f>
        <v>0.39567956222957495</v>
      </c>
      <c r="V86" s="1">
        <f t="shared" si="18"/>
        <v>194.24769431407307</v>
      </c>
      <c r="W86" s="1">
        <v>16.712699999999998</v>
      </c>
      <c r="X86" s="1">
        <f t="shared" si="17"/>
        <v>13.983272551209264</v>
      </c>
      <c r="Y86" s="1">
        <v>3.229</v>
      </c>
      <c r="Z86" s="1">
        <v>5.86</v>
      </c>
      <c r="AA86" s="1">
        <v>3.71</v>
      </c>
      <c r="AB86" s="1">
        <f t="shared" si="20"/>
        <v>801.6446315197613</v>
      </c>
    </row>
    <row r="87" spans="1:28" ht="12.75">
      <c r="A87" s="1">
        <v>1937</v>
      </c>
      <c r="B87" s="1">
        <v>436</v>
      </c>
      <c r="C87" s="1">
        <v>107794</v>
      </c>
      <c r="H87" s="1">
        <v>26249</v>
      </c>
      <c r="I87" s="1">
        <v>13272</v>
      </c>
      <c r="J87" s="1">
        <v>558</v>
      </c>
      <c r="K87" s="1">
        <v>5230</v>
      </c>
      <c r="L87" s="1">
        <v>2192</v>
      </c>
      <c r="M87" s="1">
        <f t="shared" si="19"/>
        <v>4997</v>
      </c>
      <c r="P87" s="1">
        <v>1658.4</v>
      </c>
      <c r="Q87" s="1">
        <v>5.092</v>
      </c>
      <c r="R87" s="1">
        <v>14079</v>
      </c>
      <c r="S87" s="1">
        <v>70494</v>
      </c>
      <c r="T87" s="1">
        <v>128825</v>
      </c>
      <c r="U87" s="1">
        <f>H87/S87</f>
        <v>0.3723579311714472</v>
      </c>
      <c r="V87" s="1">
        <f t="shared" si="18"/>
        <v>203.75703473704638</v>
      </c>
      <c r="W87" s="1">
        <v>25.1422</v>
      </c>
      <c r="X87" s="1">
        <f>P87/T87*1000</f>
        <v>12.873277702309334</v>
      </c>
      <c r="Z87" s="1">
        <v>6.19</v>
      </c>
      <c r="AA87" s="1">
        <v>3.69</v>
      </c>
      <c r="AB87" s="1">
        <f t="shared" si="20"/>
        <v>836.7475257131767</v>
      </c>
    </row>
    <row r="88" spans="1:28" ht="12.75">
      <c r="A88" s="1">
        <v>1938</v>
      </c>
      <c r="B88" s="1">
        <v>435</v>
      </c>
      <c r="C88" s="1">
        <v>108927</v>
      </c>
      <c r="H88" s="1">
        <v>27755</v>
      </c>
      <c r="I88" s="1">
        <v>14473</v>
      </c>
      <c r="J88" s="1">
        <v>586</v>
      </c>
      <c r="K88" s="1">
        <v>5445</v>
      </c>
      <c r="L88" s="1">
        <v>2179</v>
      </c>
      <c r="M88" s="1">
        <f t="shared" si="19"/>
        <v>5072</v>
      </c>
      <c r="P88" s="1">
        <v>1623.7</v>
      </c>
      <c r="Q88" s="1">
        <v>1.185</v>
      </c>
      <c r="R88" s="1">
        <v>10200</v>
      </c>
      <c r="S88" s="1">
        <v>65461</v>
      </c>
      <c r="T88" s="1">
        <v>129825</v>
      </c>
      <c r="U88" s="1">
        <f>H88/S88</f>
        <v>0.4239929118100854</v>
      </c>
      <c r="V88" s="1">
        <f t="shared" si="18"/>
        <v>213.78779125746198</v>
      </c>
      <c r="W88" s="1">
        <v>82.9416</v>
      </c>
      <c r="X88" s="1">
        <f>P88/T88*1000</f>
        <v>12.50683612555363</v>
      </c>
      <c r="Z88" s="1">
        <v>3.86</v>
      </c>
      <c r="AA88" s="1">
        <v>3.59</v>
      </c>
      <c r="AB88" s="1">
        <f t="shared" si="20"/>
        <v>839.0294627383015</v>
      </c>
    </row>
    <row r="89" spans="1:28" ht="12.75">
      <c r="A89" s="1">
        <v>1939</v>
      </c>
      <c r="B89" s="1">
        <v>446</v>
      </c>
      <c r="C89" s="1">
        <v>111569</v>
      </c>
      <c r="H89" s="1">
        <v>29243</v>
      </c>
      <c r="I89" s="1">
        <v>15734</v>
      </c>
      <c r="J89" s="1">
        <v>587</v>
      </c>
      <c r="K89" s="1">
        <v>5683</v>
      </c>
      <c r="L89" s="1">
        <v>2139</v>
      </c>
      <c r="M89" s="1">
        <f t="shared" si="19"/>
        <v>5100</v>
      </c>
      <c r="P89" s="1">
        <v>1767.4</v>
      </c>
      <c r="R89" s="1">
        <v>14502</v>
      </c>
      <c r="T89" s="1">
        <v>130880</v>
      </c>
      <c r="U89" s="1" t="e">
        <f>H89/S89</f>
        <v>#DIV/0!</v>
      </c>
      <c r="V89" s="1">
        <f t="shared" si="18"/>
        <v>223.43367970660148</v>
      </c>
      <c r="X89" s="1">
        <f>P89/T89*1000</f>
        <v>13.503973105134476</v>
      </c>
      <c r="AA89" s="1">
        <v>3.54</v>
      </c>
      <c r="AB89" s="1">
        <f t="shared" si="20"/>
        <v>852.4526283618582</v>
      </c>
    </row>
    <row r="90" spans="1:28" ht="12.75">
      <c r="A90" s="1">
        <v>1940</v>
      </c>
      <c r="B90" s="1">
        <v>444</v>
      </c>
      <c r="C90" s="1">
        <v>115530</v>
      </c>
      <c r="D90" s="1">
        <v>14938</v>
      </c>
      <c r="E90" s="1">
        <v>20866</v>
      </c>
      <c r="F90" s="1">
        <v>380</v>
      </c>
      <c r="H90" s="1">
        <v>30802</v>
      </c>
      <c r="I90" s="1">
        <v>17092</v>
      </c>
      <c r="J90" s="1">
        <v>605</v>
      </c>
      <c r="K90" s="1">
        <v>5972</v>
      </c>
      <c r="L90" s="1">
        <v>2065</v>
      </c>
      <c r="M90" s="1">
        <f t="shared" si="19"/>
        <v>5068</v>
      </c>
      <c r="P90" s="1">
        <v>1900.6</v>
      </c>
      <c r="R90" s="1">
        <v>18895</v>
      </c>
      <c r="T90" s="1">
        <v>131954</v>
      </c>
      <c r="U90" s="1" t="e">
        <f>H90/S90</f>
        <v>#DIV/0!</v>
      </c>
      <c r="V90" s="1">
        <f t="shared" si="18"/>
        <v>233.42983160798462</v>
      </c>
      <c r="X90" s="1">
        <f>P90/T90*1000</f>
        <v>14.403504251481577</v>
      </c>
      <c r="AB90" s="1">
        <f t="shared" si="20"/>
        <v>875.5323824969307</v>
      </c>
    </row>
    <row r="91" spans="2:28" ht="12.75">
      <c r="B91" s="1" t="s">
        <v>0</v>
      </c>
      <c r="C91" s="1" t="s">
        <v>1</v>
      </c>
      <c r="D91" s="1" t="s">
        <v>2</v>
      </c>
      <c r="E91" s="1" t="s">
        <v>3</v>
      </c>
      <c r="F91" s="1" t="s">
        <v>4</v>
      </c>
      <c r="G91" s="1" t="s">
        <v>5</v>
      </c>
      <c r="H91" s="1" t="s">
        <v>6</v>
      </c>
      <c r="I91" s="1" t="s">
        <v>7</v>
      </c>
      <c r="J91" s="1" t="s">
        <v>8</v>
      </c>
      <c r="K91" s="1" t="s">
        <v>9</v>
      </c>
      <c r="L91" s="1" t="s">
        <v>10</v>
      </c>
      <c r="M91" s="1" t="s">
        <v>11</v>
      </c>
      <c r="O91" s="1" t="s">
        <v>12</v>
      </c>
      <c r="P91" s="1" t="s">
        <v>13</v>
      </c>
      <c r="Q91" s="1" t="s">
        <v>14</v>
      </c>
      <c r="R91" s="1" t="s">
        <v>15</v>
      </c>
      <c r="S91" s="1" t="s">
        <v>16</v>
      </c>
      <c r="T91" s="1" t="s">
        <v>17</v>
      </c>
      <c r="W91" s="1" t="s">
        <v>20</v>
      </c>
      <c r="X91" s="1" t="s">
        <v>21</v>
      </c>
      <c r="Y91" s="1" t="s">
        <v>26</v>
      </c>
      <c r="Z91" s="1" t="s">
        <v>27</v>
      </c>
      <c r="AA91" s="1" t="s">
        <v>28</v>
      </c>
      <c r="AB91" s="1" t="s">
        <v>25</v>
      </c>
    </row>
    <row r="92" spans="2:23" ht="12.75">
      <c r="B92" s="1" t="s">
        <v>29</v>
      </c>
      <c r="C92" s="1" t="s">
        <v>73</v>
      </c>
      <c r="D92" s="1" t="s">
        <v>30</v>
      </c>
      <c r="E92" s="1" t="s">
        <v>31</v>
      </c>
      <c r="F92" s="1" t="s">
        <v>32</v>
      </c>
      <c r="G92" s="1" t="s">
        <v>33</v>
      </c>
      <c r="I92" s="1" t="s">
        <v>34</v>
      </c>
      <c r="O92" s="1" t="s">
        <v>35</v>
      </c>
      <c r="Q92" s="1" t="s">
        <v>36</v>
      </c>
      <c r="R92" s="1" t="s">
        <v>37</v>
      </c>
      <c r="S92" s="1" t="s">
        <v>38</v>
      </c>
      <c r="T92" s="1" t="s">
        <v>39</v>
      </c>
      <c r="W92" s="1" t="s">
        <v>40</v>
      </c>
    </row>
    <row r="93" spans="2:20" ht="12.75">
      <c r="B93" s="1" t="s">
        <v>41</v>
      </c>
      <c r="C93" s="1" t="s">
        <v>42</v>
      </c>
      <c r="D93" s="1" t="s">
        <v>43</v>
      </c>
      <c r="E93" s="1" t="s">
        <v>44</v>
      </c>
      <c r="F93" s="1" t="s">
        <v>45</v>
      </c>
      <c r="G93" s="1" t="e">
        <f>life premiums+annuity premiums+other income</f>
        <v>#NAME?</v>
      </c>
      <c r="H93" s="1" t="s">
        <v>46</v>
      </c>
      <c r="I93" s="1" t="s">
        <v>47</v>
      </c>
      <c r="J93" s="1" t="s">
        <v>48</v>
      </c>
      <c r="K93" s="1" t="s">
        <v>49</v>
      </c>
      <c r="L93" s="1" t="s">
        <v>50</v>
      </c>
      <c r="O93" s="1" t="s">
        <v>51</v>
      </c>
      <c r="Q93" s="1" t="s">
        <v>52</v>
      </c>
      <c r="R93" s="1" t="s">
        <v>53</v>
      </c>
      <c r="S93" s="1" t="s">
        <v>54</v>
      </c>
      <c r="T93" s="1" t="s">
        <v>55</v>
      </c>
    </row>
    <row r="94" spans="2:20" ht="12.75">
      <c r="B94" s="1" t="s">
        <v>56</v>
      </c>
      <c r="C94" s="1" t="s">
        <v>57</v>
      </c>
      <c r="O94" s="1" t="s">
        <v>58</v>
      </c>
      <c r="Q94" s="1" t="s">
        <v>59</v>
      </c>
      <c r="S94" s="1" t="s">
        <v>60</v>
      </c>
      <c r="T94" s="1" t="s">
        <v>61</v>
      </c>
    </row>
    <row r="95" spans="17:20" ht="12.75">
      <c r="Q95" s="1" t="s">
        <v>62</v>
      </c>
      <c r="T95" s="1" t="s">
        <v>63</v>
      </c>
    </row>
    <row r="96" ht="12.75">
      <c r="A96" s="1" t="s">
        <v>64</v>
      </c>
    </row>
    <row r="97" ht="12.75">
      <c r="A97" s="1" t="s">
        <v>65</v>
      </c>
    </row>
    <row r="98" ht="12.75">
      <c r="T98"/>
    </row>
    <row r="99" spans="1:20" ht="12.75">
      <c r="A99" s="1" t="s">
        <v>66</v>
      </c>
      <c r="T99"/>
    </row>
    <row r="100" ht="12.75">
      <c r="A100" s="1" t="s">
        <v>67</v>
      </c>
    </row>
    <row r="101" ht="12.75">
      <c r="A101" s="1" t="s">
        <v>68</v>
      </c>
    </row>
  </sheetData>
  <sheetProtection/>
  <mergeCells count="2">
    <mergeCell ref="I2:M2"/>
    <mergeCell ref="D2:F2"/>
  </mergeCells>
  <printOptions/>
  <pageMargins left="0.787401575" right="0.787401575" top="0.984251969" bottom="0.984251969" header="0.5" footer="0.5"/>
  <pageSetup horizontalDpi="200" verticalDpi="200" orientation="portrait" r:id="rId2"/>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401575" right="0.787401575" top="0.984251969" bottom="0.984251969"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Economics Department</dc:creator>
  <cp:keywords/>
  <dc:description/>
  <cp:lastModifiedBy>Pierre Cyrille Hautcoeur</cp:lastModifiedBy>
  <cp:lastPrinted>1997-06-10T19:42:59Z</cp:lastPrinted>
  <dcterms:created xsi:type="dcterms:W3CDTF">2020-11-09T10:59:23Z</dcterms:created>
  <dcterms:modified xsi:type="dcterms:W3CDTF">2020-11-09T10:59:23Z</dcterms:modified>
  <cp:category/>
  <cp:version/>
  <cp:contentType/>
  <cp:contentStatus/>
</cp:coreProperties>
</file>